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D2EF717-D029-4009-BE2B-9A0704499B9C}" xr6:coauthVersionLast="47" xr6:coauthVersionMax="47" xr10:uidLastSave="{00000000-0000-0000-0000-000000000000}"/>
  <bookViews>
    <workbookView xWindow="19095" yWindow="0" windowWidth="19410" windowHeight="20925" activeTab="1" xr2:uid="{32D7F01B-6AE9-4EA4-A41D-85AC8D1A6BED}"/>
  </bookViews>
  <sheets>
    <sheet name="Main" sheetId="1" r:id="rId1"/>
    <sheet name="Finan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2" l="1"/>
  <c r="H17" i="2"/>
  <c r="I17" i="2"/>
  <c r="J17" i="2"/>
  <c r="M17" i="2"/>
  <c r="N17" i="2"/>
  <c r="O17" i="2"/>
  <c r="P17" i="2"/>
  <c r="Q17" i="2"/>
  <c r="J6" i="2"/>
  <c r="J18" i="2" s="1"/>
  <c r="I6" i="2"/>
  <c r="I18" i="2" s="1"/>
  <c r="H6" i="2"/>
  <c r="H18" i="2" s="1"/>
  <c r="G6" i="2"/>
  <c r="G8" i="2" s="1"/>
  <c r="F6" i="2"/>
  <c r="F8" i="2" s="1"/>
  <c r="E6" i="2"/>
  <c r="E8" i="2" s="1"/>
  <c r="D6" i="2"/>
  <c r="D8" i="2" s="1"/>
  <c r="C6" i="2"/>
  <c r="C8" i="2" s="1"/>
  <c r="P6" i="2"/>
  <c r="P8" i="2" s="1"/>
  <c r="P10" i="2" s="1"/>
  <c r="P12" i="2" s="1"/>
  <c r="P14" i="2" s="1"/>
  <c r="O6" i="2"/>
  <c r="O8" i="2" s="1"/>
  <c r="O10" i="2" s="1"/>
  <c r="O12" i="2" s="1"/>
  <c r="O14" i="2" s="1"/>
  <c r="N6" i="2"/>
  <c r="N8" i="2" s="1"/>
  <c r="M6" i="2"/>
  <c r="M8" i="2" s="1"/>
  <c r="L6" i="2"/>
  <c r="L18" i="2" s="1"/>
  <c r="Q6" i="2"/>
  <c r="Q18" i="2" s="1"/>
  <c r="H7" i="1"/>
  <c r="H5" i="1"/>
  <c r="H8" i="1" s="1"/>
  <c r="O19" i="2" l="1"/>
  <c r="P19" i="2"/>
  <c r="O20" i="2"/>
  <c r="P20" i="2"/>
  <c r="O21" i="2"/>
  <c r="P21" i="2"/>
  <c r="H8" i="2"/>
  <c r="H10" i="2" s="1"/>
  <c r="H12" i="2" s="1"/>
  <c r="I8" i="2"/>
  <c r="I10" i="2" s="1"/>
  <c r="I12" i="2" s="1"/>
  <c r="J8" i="2"/>
  <c r="J10" i="2" s="1"/>
  <c r="D19" i="2"/>
  <c r="D10" i="2"/>
  <c r="E19" i="2"/>
  <c r="E10" i="2"/>
  <c r="F10" i="2"/>
  <c r="F19" i="2"/>
  <c r="G10" i="2"/>
  <c r="G19" i="2"/>
  <c r="J12" i="2"/>
  <c r="J21" i="2"/>
  <c r="Q8" i="2"/>
  <c r="J19" i="2"/>
  <c r="L8" i="2"/>
  <c r="L19" i="2" s="1"/>
  <c r="C18" i="2"/>
  <c r="D18" i="2"/>
  <c r="E18" i="2"/>
  <c r="F18" i="2"/>
  <c r="G18" i="2"/>
  <c r="O18" i="2"/>
  <c r="P18" i="2"/>
  <c r="C10" i="2"/>
  <c r="C19" i="2"/>
  <c r="M10" i="2"/>
  <c r="M19" i="2"/>
  <c r="M18" i="2"/>
  <c r="N19" i="2"/>
  <c r="N10" i="2"/>
  <c r="N18" i="2"/>
  <c r="I19" i="2" l="1"/>
  <c r="I21" i="2"/>
  <c r="H19" i="2"/>
  <c r="H21" i="2"/>
  <c r="Q10" i="2"/>
  <c r="Q19" i="2"/>
  <c r="J14" i="2"/>
  <c r="J20" i="2"/>
  <c r="I14" i="2"/>
  <c r="I20" i="2"/>
  <c r="H20" i="2"/>
  <c r="H14" i="2"/>
  <c r="G12" i="2"/>
  <c r="G21" i="2"/>
  <c r="L10" i="2"/>
  <c r="F12" i="2"/>
  <c r="F21" i="2"/>
  <c r="E12" i="2"/>
  <c r="E21" i="2"/>
  <c r="D21" i="2"/>
  <c r="D12" i="2"/>
  <c r="C21" i="2"/>
  <c r="C12" i="2"/>
  <c r="L12" i="2"/>
  <c r="L21" i="2"/>
  <c r="M21" i="2"/>
  <c r="M12" i="2"/>
  <c r="N21" i="2"/>
  <c r="N12" i="2"/>
  <c r="D20" i="2" l="1"/>
  <c r="D14" i="2"/>
  <c r="E20" i="2"/>
  <c r="E14" i="2"/>
  <c r="F20" i="2"/>
  <c r="F14" i="2"/>
  <c r="G20" i="2"/>
  <c r="G14" i="2"/>
  <c r="Q12" i="2"/>
  <c r="Q21" i="2"/>
  <c r="C20" i="2"/>
  <c r="C14" i="2"/>
  <c r="L14" i="2"/>
  <c r="L20" i="2"/>
  <c r="M14" i="2"/>
  <c r="M20" i="2"/>
  <c r="N20" i="2"/>
  <c r="N14" i="2"/>
  <c r="Q14" i="2" l="1"/>
  <c r="Q20" i="2"/>
</calcChain>
</file>

<file path=xl/sharedStrings.xml><?xml version="1.0" encoding="utf-8"?>
<sst xmlns="http://schemas.openxmlformats.org/spreadsheetml/2006/main" count="51" uniqueCount="47">
  <si>
    <t>Ross Stores</t>
  </si>
  <si>
    <t>Price</t>
  </si>
  <si>
    <t>Shares</t>
  </si>
  <si>
    <t>MC</t>
  </si>
  <si>
    <t>Cash</t>
  </si>
  <si>
    <t>Debt</t>
  </si>
  <si>
    <t>EV</t>
  </si>
  <si>
    <t>Q124</t>
  </si>
  <si>
    <t>Main</t>
  </si>
  <si>
    <t>Business Model</t>
  </si>
  <si>
    <t>Brands</t>
  </si>
  <si>
    <t>% of Rev</t>
  </si>
  <si>
    <t>Products</t>
  </si>
  <si>
    <t>Dress for Less</t>
  </si>
  <si>
    <t>Discounters</t>
  </si>
  <si>
    <t>x</t>
  </si>
  <si>
    <t>Q123</t>
  </si>
  <si>
    <t>Q223</t>
  </si>
  <si>
    <t>Q323</t>
  </si>
  <si>
    <t>Q423</t>
  </si>
  <si>
    <t>Q224</t>
  </si>
  <si>
    <t>Q324</t>
  </si>
  <si>
    <t>Q424</t>
  </si>
  <si>
    <t>FY18</t>
  </si>
  <si>
    <t>FY19</t>
  </si>
  <si>
    <t>FY20</t>
  </si>
  <si>
    <t>FY21</t>
  </si>
  <si>
    <t>FY22</t>
  </si>
  <si>
    <t>FY23</t>
  </si>
  <si>
    <t>Revenue</t>
  </si>
  <si>
    <t>COGS</t>
  </si>
  <si>
    <t>Gross Profit</t>
  </si>
  <si>
    <t>SGA</t>
  </si>
  <si>
    <t>Operating Profit</t>
  </si>
  <si>
    <t>Interest Income</t>
  </si>
  <si>
    <t>Pretax Income</t>
  </si>
  <si>
    <t>Income Tax Expense</t>
  </si>
  <si>
    <t>Net Income</t>
  </si>
  <si>
    <t>EPS</t>
  </si>
  <si>
    <t>Revenue Growth</t>
  </si>
  <si>
    <t>Gross Margin</t>
  </si>
  <si>
    <t>Operating Margin</t>
  </si>
  <si>
    <t>Net Margin</t>
  </si>
  <si>
    <t>Tax Rate</t>
  </si>
  <si>
    <t>IR</t>
  </si>
  <si>
    <t>numbers in mio USD</t>
  </si>
  <si>
    <t>ROST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</si>
</sst>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;\(#,##0.0\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0" fontId="3" fillId="0" borderId="0" xfId="2"/>
    <xf numFmtId="0" fontId="2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9" fontId="0" fillId="0" borderId="0" xfId="1" applyFont="1"/>
    <xf numFmtId="0" fontId="4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s.rossstor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629D2-C268-4098-9C30-B4F541321799}">
  <dimension ref="A1:I12"/>
  <sheetViews>
    <sheetView topLeftCell="B1" zoomScale="200" zoomScaleNormal="200" workbookViewId="0">
      <selection activeCell="H5" sqref="H5"/>
    </sheetView>
  </sheetViews>
  <sheetFormatPr defaultRowHeight="15" x14ac:dyDescent="0.25"/>
  <cols>
    <col min="1" max="1" width="4.140625" customWidth="1"/>
    <col min="2" max="2" width="17.5703125" customWidth="1"/>
    <col min="4" max="4" width="19.5703125" customWidth="1"/>
    <col min="8" max="8" width="9.5703125" bestFit="1" customWidth="1"/>
  </cols>
  <sheetData>
    <row r="1" spans="1:9" x14ac:dyDescent="0.25">
      <c r="A1" s="3" t="s">
        <v>0</v>
      </c>
    </row>
    <row r="2" spans="1:9" x14ac:dyDescent="0.25">
      <c r="A2" t="s">
        <v>45</v>
      </c>
    </row>
    <row r="3" spans="1:9" x14ac:dyDescent="0.25">
      <c r="G3" t="s">
        <v>1</v>
      </c>
      <c r="H3">
        <v>126.5</v>
      </c>
    </row>
    <row r="4" spans="1:9" x14ac:dyDescent="0.25">
      <c r="B4" t="s">
        <v>46</v>
      </c>
      <c r="G4" t="s">
        <v>2</v>
      </c>
      <c r="H4" s="16">
        <v>326.01400000000001</v>
      </c>
      <c r="I4" s="1" t="s">
        <v>21</v>
      </c>
    </row>
    <row r="5" spans="1:9" x14ac:dyDescent="0.25">
      <c r="B5" s="2" t="s">
        <v>44</v>
      </c>
      <c r="G5" t="s">
        <v>3</v>
      </c>
      <c r="H5" s="16">
        <f>H4*H3</f>
        <v>41240.771000000001</v>
      </c>
    </row>
    <row r="6" spans="1:9" x14ac:dyDescent="0.25">
      <c r="G6" t="s">
        <v>4</v>
      </c>
      <c r="H6" s="16">
        <v>4654.3159999999998</v>
      </c>
      <c r="I6" s="1" t="s">
        <v>21</v>
      </c>
    </row>
    <row r="7" spans="1:9" x14ac:dyDescent="0.25">
      <c r="A7" s="15" t="s">
        <v>15</v>
      </c>
      <c r="B7" s="19" t="s">
        <v>9</v>
      </c>
      <c r="G7" t="s">
        <v>5</v>
      </c>
      <c r="H7" s="16">
        <f>679.596+1513.2+2693.259</f>
        <v>4886.0550000000003</v>
      </c>
      <c r="I7" s="1" t="s">
        <v>21</v>
      </c>
    </row>
    <row r="8" spans="1:9" x14ac:dyDescent="0.25">
      <c r="B8" s="13" t="s">
        <v>10</v>
      </c>
      <c r="C8" s="14" t="s">
        <v>11</v>
      </c>
      <c r="D8" s="14" t="s">
        <v>12</v>
      </c>
      <c r="E8" s="4"/>
      <c r="G8" t="s">
        <v>6</v>
      </c>
      <c r="H8" s="16">
        <f>H5-H6+H7</f>
        <v>41472.51</v>
      </c>
    </row>
    <row r="9" spans="1:9" x14ac:dyDescent="0.25">
      <c r="B9" s="5" t="s">
        <v>13</v>
      </c>
      <c r="C9" s="6"/>
      <c r="D9" s="6"/>
      <c r="E9" s="7"/>
    </row>
    <row r="10" spans="1:9" x14ac:dyDescent="0.25">
      <c r="B10" s="8" t="s">
        <v>14</v>
      </c>
      <c r="E10" s="9"/>
    </row>
    <row r="11" spans="1:9" x14ac:dyDescent="0.25">
      <c r="B11" s="8"/>
      <c r="E11" s="9"/>
    </row>
    <row r="12" spans="1:9" x14ac:dyDescent="0.25">
      <c r="B12" s="10"/>
      <c r="C12" s="11"/>
      <c r="D12" s="11"/>
      <c r="E12" s="12"/>
    </row>
  </sheetData>
  <hyperlinks>
    <hyperlink ref="B5" r:id="rId1" xr:uid="{31955F0F-64C7-4BFB-B153-CF9AD9C226E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02FF4-0653-4938-9B83-B4E1E02AD4C6}">
  <dimension ref="A1:Q481"/>
  <sheetViews>
    <sheetView tabSelected="1" zoomScale="200" zoomScaleNormal="200" workbookViewId="0">
      <pane xSplit="2" ySplit="2" topLeftCell="E3" activePane="bottomRight" state="frozen"/>
      <selection pane="topRight" activeCell="C1" sqref="C1"/>
      <selection pane="bottomLeft" activeCell="A3" sqref="A3"/>
      <selection pane="bottomRight" activeCell="J5" sqref="J5"/>
    </sheetView>
  </sheetViews>
  <sheetFormatPr defaultRowHeight="15" x14ac:dyDescent="0.25"/>
  <cols>
    <col min="1" max="1" width="4.7109375" bestFit="1" customWidth="1"/>
    <col min="2" max="2" width="19.140625" customWidth="1"/>
  </cols>
  <sheetData>
    <row r="1" spans="1:17" x14ac:dyDescent="0.25">
      <c r="A1" s="2" t="s">
        <v>8</v>
      </c>
    </row>
    <row r="2" spans="1:17" x14ac:dyDescent="0.25">
      <c r="C2" s="1" t="s">
        <v>16</v>
      </c>
      <c r="D2" s="1" t="s">
        <v>17</v>
      </c>
      <c r="E2" s="1" t="s">
        <v>18</v>
      </c>
      <c r="F2" s="1" t="s">
        <v>19</v>
      </c>
      <c r="G2" s="1" t="s">
        <v>7</v>
      </c>
      <c r="H2" s="1" t="s">
        <v>20</v>
      </c>
      <c r="I2" s="1" t="s">
        <v>21</v>
      </c>
      <c r="J2" s="1" t="s">
        <v>22</v>
      </c>
      <c r="K2" s="1"/>
      <c r="L2" s="1" t="s">
        <v>23</v>
      </c>
      <c r="M2" s="1" t="s">
        <v>24</v>
      </c>
      <c r="N2" s="1" t="s">
        <v>25</v>
      </c>
      <c r="O2" s="1" t="s">
        <v>26</v>
      </c>
      <c r="P2" s="1" t="s">
        <v>27</v>
      </c>
      <c r="Q2" s="1" t="s">
        <v>28</v>
      </c>
    </row>
    <row r="4" spans="1:17" x14ac:dyDescent="0.25">
      <c r="B4" s="3" t="s">
        <v>29</v>
      </c>
      <c r="C4" s="17">
        <v>4494.6859999999997</v>
      </c>
      <c r="D4" s="17"/>
      <c r="E4" s="17">
        <v>4924.8490000000002</v>
      </c>
      <c r="F4" s="17">
        <v>4934.9049999999997</v>
      </c>
      <c r="G4" s="17">
        <v>4858.067</v>
      </c>
      <c r="H4" s="17">
        <v>5287.5190000000002</v>
      </c>
      <c r="I4" s="17">
        <v>5071.3540000000003</v>
      </c>
      <c r="J4" s="17"/>
      <c r="K4" s="17"/>
      <c r="L4" s="17">
        <v>14134.732</v>
      </c>
      <c r="M4" s="17">
        <v>14983.540999999999</v>
      </c>
      <c r="N4" s="17">
        <v>16039.073</v>
      </c>
      <c r="O4" s="17">
        <v>18916.243999999999</v>
      </c>
      <c r="P4" s="17">
        <v>18695.829000000002</v>
      </c>
      <c r="Q4" s="17">
        <v>20376.940999999999</v>
      </c>
    </row>
    <row r="5" spans="1:17" x14ac:dyDescent="0.25">
      <c r="B5" t="s">
        <v>30</v>
      </c>
      <c r="C5" s="16">
        <v>3292.6060000000002</v>
      </c>
      <c r="D5" s="16"/>
      <c r="E5" s="16">
        <v>3564.268</v>
      </c>
      <c r="F5" s="16">
        <v>3569.3670000000002</v>
      </c>
      <c r="G5" s="16">
        <v>3490.672</v>
      </c>
      <c r="H5" s="16">
        <v>3791.9290000000001</v>
      </c>
      <c r="I5" s="16">
        <v>3634.2829999999999</v>
      </c>
      <c r="J5" s="16"/>
      <c r="K5" s="16"/>
      <c r="L5" s="16">
        <v>10042.638000000001</v>
      </c>
      <c r="M5" s="16">
        <v>10726.277</v>
      </c>
      <c r="N5" s="16">
        <v>11536.187</v>
      </c>
      <c r="O5" s="16">
        <v>13708.906999999999</v>
      </c>
      <c r="P5" s="16">
        <v>13946.23</v>
      </c>
      <c r="Q5" s="16">
        <v>14801.601000000001</v>
      </c>
    </row>
    <row r="6" spans="1:17" x14ac:dyDescent="0.25">
      <c r="B6" t="s">
        <v>31</v>
      </c>
      <c r="C6" s="16">
        <f t="shared" ref="C6" si="0">C4-C5</f>
        <v>1202.0799999999995</v>
      </c>
      <c r="D6" s="16">
        <f t="shared" ref="D6" si="1">D4-D5</f>
        <v>0</v>
      </c>
      <c r="E6" s="16">
        <f t="shared" ref="E6" si="2">E4-E5</f>
        <v>1360.5810000000001</v>
      </c>
      <c r="F6" s="16">
        <f t="shared" ref="F6" si="3">F4-F5</f>
        <v>1365.5379999999996</v>
      </c>
      <c r="G6" s="16">
        <f t="shared" ref="G6" si="4">G4-G5</f>
        <v>1367.395</v>
      </c>
      <c r="H6" s="16">
        <f t="shared" ref="H6" si="5">H4-H5</f>
        <v>1495.5900000000001</v>
      </c>
      <c r="I6" s="16">
        <f t="shared" ref="I6" si="6">I4-I5</f>
        <v>1437.0710000000004</v>
      </c>
      <c r="J6" s="16">
        <f t="shared" ref="J6" si="7">J4-J5</f>
        <v>0</v>
      </c>
      <c r="K6" s="17"/>
      <c r="L6" s="16">
        <f t="shared" ref="L6:P6" si="8">L4-L5</f>
        <v>4092.0939999999991</v>
      </c>
      <c r="M6" s="16">
        <f t="shared" si="8"/>
        <v>4257.2639999999992</v>
      </c>
      <c r="N6" s="16">
        <f t="shared" si="8"/>
        <v>4502.8860000000004</v>
      </c>
      <c r="O6" s="16">
        <f t="shared" si="8"/>
        <v>5207.3369999999995</v>
      </c>
      <c r="P6" s="16">
        <f t="shared" si="8"/>
        <v>4749.599000000002</v>
      </c>
      <c r="Q6" s="16">
        <f>Q4-Q5</f>
        <v>5575.3399999999983</v>
      </c>
    </row>
    <row r="7" spans="1:17" x14ac:dyDescent="0.25">
      <c r="B7" t="s">
        <v>32</v>
      </c>
      <c r="C7" s="16">
        <v>746.22199999999998</v>
      </c>
      <c r="D7" s="16"/>
      <c r="E7" s="16">
        <v>810.47</v>
      </c>
      <c r="F7" s="16">
        <v>807.89800000000002</v>
      </c>
      <c r="G7" s="16">
        <v>776.28200000000004</v>
      </c>
      <c r="H7" s="16">
        <v>836.35699999999997</v>
      </c>
      <c r="I7" s="16">
        <v>832.85500000000002</v>
      </c>
      <c r="J7" s="16"/>
      <c r="K7" s="16"/>
      <c r="L7" s="16">
        <v>2042.6980000000001</v>
      </c>
      <c r="M7" s="16">
        <v>2216.5500000000002</v>
      </c>
      <c r="N7" s="16">
        <v>2356.7040000000002</v>
      </c>
      <c r="O7" s="16">
        <v>2874.4690000000001</v>
      </c>
      <c r="P7" s="16">
        <v>2759.268</v>
      </c>
      <c r="Q7" s="16">
        <v>3267.6770000000001</v>
      </c>
    </row>
    <row r="8" spans="1:17" x14ac:dyDescent="0.25">
      <c r="B8" t="s">
        <v>33</v>
      </c>
      <c r="C8" s="16">
        <f t="shared" ref="C8" si="9">C6-C7</f>
        <v>455.85799999999949</v>
      </c>
      <c r="D8" s="16">
        <f t="shared" ref="D8" si="10">D6-D7</f>
        <v>0</v>
      </c>
      <c r="E8" s="16">
        <f t="shared" ref="E8" si="11">E6-E7</f>
        <v>550.1110000000001</v>
      </c>
      <c r="F8" s="16">
        <f t="shared" ref="F8" si="12">F6-F7</f>
        <v>557.63999999999953</v>
      </c>
      <c r="G8" s="16">
        <f t="shared" ref="G8" si="13">G6-G7</f>
        <v>591.11299999999994</v>
      </c>
      <c r="H8" s="16">
        <f t="shared" ref="H8" si="14">H6-H7</f>
        <v>659.23300000000017</v>
      </c>
      <c r="I8" s="16">
        <f t="shared" ref="I8" si="15">I6-I7</f>
        <v>604.21600000000035</v>
      </c>
      <c r="J8" s="16">
        <f t="shared" ref="J8" si="16">J6-J7</f>
        <v>0</v>
      </c>
      <c r="K8" s="17"/>
      <c r="L8" s="16">
        <f t="shared" ref="L8:P8" si="17">L6-L7</f>
        <v>2049.3959999999988</v>
      </c>
      <c r="M8" s="16">
        <f t="shared" si="17"/>
        <v>2040.713999999999</v>
      </c>
      <c r="N8" s="16">
        <f t="shared" si="17"/>
        <v>2146.1820000000002</v>
      </c>
      <c r="O8" s="16">
        <f t="shared" si="17"/>
        <v>2332.8679999999995</v>
      </c>
      <c r="P8" s="16">
        <f t="shared" si="17"/>
        <v>1990.3310000000019</v>
      </c>
      <c r="Q8" s="16">
        <f>Q6-Q7</f>
        <v>2307.6629999999982</v>
      </c>
    </row>
    <row r="9" spans="1:17" x14ac:dyDescent="0.25">
      <c r="B9" t="s">
        <v>34</v>
      </c>
      <c r="C9" s="16">
        <v>31.396999999999998</v>
      </c>
      <c r="D9" s="16"/>
      <c r="E9" s="16">
        <v>43.319000000000003</v>
      </c>
      <c r="F9" s="16">
        <v>37.213999999999999</v>
      </c>
      <c r="G9" s="16">
        <v>45.95</v>
      </c>
      <c r="H9" s="16">
        <v>43.359000000000002</v>
      </c>
      <c r="I9" s="16">
        <v>42.527000000000001</v>
      </c>
      <c r="J9" s="16"/>
      <c r="K9" s="16"/>
      <c r="L9" s="16">
        <v>-7.6760000000000002</v>
      </c>
      <c r="M9" s="16">
        <v>10.162000000000001</v>
      </c>
      <c r="N9" s="16">
        <v>18.106000000000002</v>
      </c>
      <c r="O9" s="16">
        <v>-74.328000000000003</v>
      </c>
      <c r="P9" s="16">
        <v>-2.8420000000000001</v>
      </c>
      <c r="Q9" s="16">
        <v>164.11799999999999</v>
      </c>
    </row>
    <row r="10" spans="1:17" x14ac:dyDescent="0.25">
      <c r="B10" t="s">
        <v>35</v>
      </c>
      <c r="C10" s="16">
        <f t="shared" ref="C10" si="18">C8+C9</f>
        <v>487.25499999999948</v>
      </c>
      <c r="D10" s="16">
        <f t="shared" ref="D10" si="19">D8+D9</f>
        <v>0</v>
      </c>
      <c r="E10" s="16">
        <f t="shared" ref="E10" si="20">E8+E9</f>
        <v>593.43000000000006</v>
      </c>
      <c r="F10" s="16">
        <f t="shared" ref="F10" si="21">F8+F9</f>
        <v>594.85399999999959</v>
      </c>
      <c r="G10" s="16">
        <f t="shared" ref="G10" si="22">G8+G9</f>
        <v>637.06299999999999</v>
      </c>
      <c r="H10" s="16">
        <f t="shared" ref="H10" si="23">H8+H9</f>
        <v>702.59200000000021</v>
      </c>
      <c r="I10" s="16">
        <f t="shared" ref="I10" si="24">I8+I9</f>
        <v>646.74300000000039</v>
      </c>
      <c r="J10" s="16">
        <f t="shared" ref="J10" si="25">J8+J9</f>
        <v>0</v>
      </c>
      <c r="K10" s="16"/>
      <c r="L10" s="16">
        <f t="shared" ref="L10:P10" si="26">L8+L9</f>
        <v>2041.7199999999989</v>
      </c>
      <c r="M10" s="16">
        <f t="shared" si="26"/>
        <v>2050.8759999999988</v>
      </c>
      <c r="N10" s="16">
        <f t="shared" si="26"/>
        <v>2164.2880000000005</v>
      </c>
      <c r="O10" s="16">
        <f t="shared" si="26"/>
        <v>2258.5399999999995</v>
      </c>
      <c r="P10" s="16">
        <f t="shared" si="26"/>
        <v>1987.4890000000019</v>
      </c>
      <c r="Q10" s="16">
        <f>Q8+Q9</f>
        <v>2471.7809999999981</v>
      </c>
    </row>
    <row r="11" spans="1:17" x14ac:dyDescent="0.25">
      <c r="B11" t="s">
        <v>36</v>
      </c>
      <c r="C11" s="16">
        <v>115.06399999999999</v>
      </c>
      <c r="D11" s="16"/>
      <c r="E11" s="16">
        <v>146.10300000000001</v>
      </c>
      <c r="F11" s="16">
        <v>148.535</v>
      </c>
      <c r="G11" s="16">
        <v>149.07300000000001</v>
      </c>
      <c r="H11" s="16">
        <v>175.435</v>
      </c>
      <c r="I11" s="16">
        <v>157.935</v>
      </c>
      <c r="J11" s="16"/>
      <c r="K11" s="16"/>
      <c r="L11" s="16">
        <v>677.96699999999998</v>
      </c>
      <c r="M11" s="16">
        <v>463.41899999999998</v>
      </c>
      <c r="N11" s="16">
        <v>503.36</v>
      </c>
      <c r="O11" s="16">
        <v>535.95100000000002</v>
      </c>
      <c r="P11" s="16">
        <v>475.44799999999998</v>
      </c>
      <c r="Q11" s="16">
        <v>597.26099999999997</v>
      </c>
    </row>
    <row r="12" spans="1:17" x14ac:dyDescent="0.25">
      <c r="B12" t="s">
        <v>37</v>
      </c>
      <c r="C12" s="16">
        <f t="shared" ref="C12" si="27">C10-C11</f>
        <v>372.19099999999946</v>
      </c>
      <c r="D12" s="16">
        <f t="shared" ref="D12" si="28">D10-D11</f>
        <v>0</v>
      </c>
      <c r="E12" s="16">
        <f t="shared" ref="E12" si="29">E10-E11</f>
        <v>447.32700000000006</v>
      </c>
      <c r="F12" s="16">
        <f t="shared" ref="F12" si="30">F10-F11</f>
        <v>446.31899999999962</v>
      </c>
      <c r="G12" s="16">
        <f t="shared" ref="G12" si="31">G10-G11</f>
        <v>487.99</v>
      </c>
      <c r="H12" s="16">
        <f t="shared" ref="H12" si="32">H10-H11</f>
        <v>527.15700000000015</v>
      </c>
      <c r="I12" s="16">
        <f t="shared" ref="I12" si="33">I10-I11</f>
        <v>488.80800000000039</v>
      </c>
      <c r="J12" s="16">
        <f t="shared" ref="J12" si="34">J10-J11</f>
        <v>0</v>
      </c>
      <c r="K12" s="17"/>
      <c r="L12" s="16">
        <f t="shared" ref="L12:P12" si="35">L10-L11</f>
        <v>1363.7529999999988</v>
      </c>
      <c r="M12" s="16">
        <f t="shared" si="35"/>
        <v>1587.456999999999</v>
      </c>
      <c r="N12" s="16">
        <f t="shared" si="35"/>
        <v>1660.9280000000003</v>
      </c>
      <c r="O12" s="16">
        <f t="shared" si="35"/>
        <v>1722.5889999999995</v>
      </c>
      <c r="P12" s="16">
        <f t="shared" si="35"/>
        <v>1512.041000000002</v>
      </c>
      <c r="Q12" s="16">
        <f>Q10-Q11</f>
        <v>1874.5199999999982</v>
      </c>
    </row>
    <row r="13" spans="1:17" x14ac:dyDescent="0.25"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</row>
    <row r="14" spans="1:17" x14ac:dyDescent="0.25">
      <c r="B14" t="s">
        <v>38</v>
      </c>
      <c r="C14" s="16">
        <f t="shared" ref="C14:J14" si="36">C12/C15</f>
        <v>1.100997192714664</v>
      </c>
      <c r="D14" s="16" t="e">
        <f t="shared" si="36"/>
        <v>#DIV/0!</v>
      </c>
      <c r="E14" s="16">
        <f t="shared" si="36"/>
        <v>1.3381725608917026</v>
      </c>
      <c r="F14" s="16">
        <f t="shared" si="36"/>
        <v>1.3274177574346198</v>
      </c>
      <c r="G14" s="16">
        <f t="shared" si="36"/>
        <v>1.4731417807268052</v>
      </c>
      <c r="H14" s="16">
        <f t="shared" si="36"/>
        <v>1.6003940593578476</v>
      </c>
      <c r="I14" s="16">
        <f t="shared" si="36"/>
        <v>1.4915870739373238</v>
      </c>
      <c r="J14" s="16" t="e">
        <f t="shared" si="36"/>
        <v>#DIV/0!</v>
      </c>
      <c r="K14" s="16"/>
      <c r="L14" s="16">
        <f t="shared" ref="L14:Q14" si="37">L12/L15</f>
        <v>3.5777702571528982</v>
      </c>
      <c r="M14" s="16">
        <f t="shared" si="37"/>
        <v>4.2958463790784558</v>
      </c>
      <c r="N14" s="16">
        <f t="shared" si="37"/>
        <v>4.6334841628959289</v>
      </c>
      <c r="O14" s="16">
        <f t="shared" si="37"/>
        <v>4.900735712497438</v>
      </c>
      <c r="P14" s="16">
        <f t="shared" si="37"/>
        <v>4.4024812783154621</v>
      </c>
      <c r="Q14" s="16">
        <f t="shared" si="37"/>
        <v>5.5924603281153447</v>
      </c>
    </row>
    <row r="15" spans="1:17" x14ac:dyDescent="0.25">
      <c r="B15" t="s">
        <v>2</v>
      </c>
      <c r="C15" s="16">
        <v>338.04899999999998</v>
      </c>
      <c r="D15" s="16"/>
      <c r="E15" s="16">
        <v>334.28199999999998</v>
      </c>
      <c r="F15" s="16">
        <v>336.23099999999999</v>
      </c>
      <c r="G15" s="16">
        <v>331.25799999999998</v>
      </c>
      <c r="H15" s="16">
        <v>329.392</v>
      </c>
      <c r="I15" s="16">
        <v>327.71</v>
      </c>
      <c r="J15" s="16"/>
      <c r="K15" s="16"/>
      <c r="L15" s="16">
        <v>381.17399999999998</v>
      </c>
      <c r="M15" s="16">
        <v>369.53300000000002</v>
      </c>
      <c r="N15" s="16">
        <v>358.46199999999999</v>
      </c>
      <c r="O15" s="16">
        <v>351.49599999999998</v>
      </c>
      <c r="P15" s="16">
        <v>343.452</v>
      </c>
      <c r="Q15" s="16">
        <v>335.18700000000001</v>
      </c>
    </row>
    <row r="16" spans="1:17" x14ac:dyDescent="0.25"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</row>
    <row r="17" spans="2:17" x14ac:dyDescent="0.25">
      <c r="B17" t="s">
        <v>39</v>
      </c>
      <c r="C17" s="16"/>
      <c r="D17" s="16"/>
      <c r="E17" s="16"/>
      <c r="F17" s="16"/>
      <c r="G17" s="18">
        <f>G4/C4-1</f>
        <v>8.084680442638259E-2</v>
      </c>
      <c r="H17" s="18" t="e">
        <f t="shared" ref="H17:J17" si="38">H4/D4-1</f>
        <v>#DIV/0!</v>
      </c>
      <c r="I17" s="18">
        <f t="shared" si="38"/>
        <v>2.9748120196172456E-2</v>
      </c>
      <c r="J17" s="18">
        <f t="shared" si="38"/>
        <v>-1</v>
      </c>
      <c r="K17" s="16"/>
      <c r="L17" s="16"/>
      <c r="M17" s="18">
        <f t="shared" ref="M17:P17" si="39">M4/L4-1</f>
        <v>6.0051297753646704E-2</v>
      </c>
      <c r="N17" s="18">
        <f t="shared" si="39"/>
        <v>7.0446098155302561E-2</v>
      </c>
      <c r="O17" s="18">
        <f t="shared" si="39"/>
        <v>0.17938511783068756</v>
      </c>
      <c r="P17" s="18">
        <f t="shared" si="39"/>
        <v>-1.1652154624353428E-2</v>
      </c>
      <c r="Q17" s="18">
        <f>Q4/P4-1</f>
        <v>8.9919093718711096E-2</v>
      </c>
    </row>
    <row r="18" spans="2:17" x14ac:dyDescent="0.25">
      <c r="B18" t="s">
        <v>40</v>
      </c>
      <c r="C18" s="18">
        <f t="shared" ref="C18:J18" si="40">C6/C4</f>
        <v>0.26744471137694592</v>
      </c>
      <c r="D18" s="18" t="e">
        <f t="shared" si="40"/>
        <v>#DIV/0!</v>
      </c>
      <c r="E18" s="18">
        <f t="shared" si="40"/>
        <v>0.27626857188920922</v>
      </c>
      <c r="F18" s="18">
        <f t="shared" si="40"/>
        <v>0.27671008864405688</v>
      </c>
      <c r="G18" s="18">
        <f t="shared" si="40"/>
        <v>0.2814689463936994</v>
      </c>
      <c r="H18" s="18">
        <f t="shared" si="40"/>
        <v>0.28285288431114858</v>
      </c>
      <c r="I18" s="18">
        <f t="shared" si="40"/>
        <v>0.283370279416503</v>
      </c>
      <c r="J18" s="18" t="e">
        <f t="shared" si="40"/>
        <v>#DIV/0!</v>
      </c>
      <c r="K18" s="16"/>
      <c r="L18" s="18">
        <f t="shared" ref="L18:P18" si="41">L6/L4</f>
        <v>0.28950630263099431</v>
      </c>
      <c r="M18" s="18">
        <f t="shared" si="41"/>
        <v>0.28412936568198394</v>
      </c>
      <c r="N18" s="18">
        <f t="shared" si="41"/>
        <v>0.28074477870385656</v>
      </c>
      <c r="O18" s="18">
        <f t="shared" si="41"/>
        <v>0.27528387770849222</v>
      </c>
      <c r="P18" s="18">
        <f t="shared" si="41"/>
        <v>0.25404591580293134</v>
      </c>
      <c r="Q18" s="18">
        <f>Q6/Q4</f>
        <v>0.27361025386489557</v>
      </c>
    </row>
    <row r="19" spans="2:17" x14ac:dyDescent="0.25">
      <c r="B19" t="s">
        <v>41</v>
      </c>
      <c r="C19" s="18">
        <f t="shared" ref="C19:J19" si="42">C8/C4</f>
        <v>0.1014215453537799</v>
      </c>
      <c r="D19" s="18" t="e">
        <f t="shared" si="42"/>
        <v>#DIV/0!</v>
      </c>
      <c r="E19" s="18">
        <f t="shared" si="42"/>
        <v>0.11170108971868987</v>
      </c>
      <c r="F19" s="18">
        <f t="shared" si="42"/>
        <v>0.11299913574830713</v>
      </c>
      <c r="G19" s="18">
        <f t="shared" si="42"/>
        <v>0.1216765845345484</v>
      </c>
      <c r="H19" s="18">
        <f t="shared" si="42"/>
        <v>0.124677187921216</v>
      </c>
      <c r="I19" s="18">
        <f t="shared" si="42"/>
        <v>0.11914293500315701</v>
      </c>
      <c r="J19" s="18" t="e">
        <f t="shared" si="42"/>
        <v>#DIV/0!</v>
      </c>
      <c r="K19" s="16"/>
      <c r="L19" s="18">
        <f t="shared" ref="L19:P19" si="43">L8/L4</f>
        <v>0.14499008541513195</v>
      </c>
      <c r="M19" s="18">
        <f t="shared" si="43"/>
        <v>0.13619704447700307</v>
      </c>
      <c r="N19" s="18">
        <f t="shared" si="43"/>
        <v>0.13380960358494534</v>
      </c>
      <c r="O19" s="18">
        <f t="shared" si="43"/>
        <v>0.12332617405442643</v>
      </c>
      <c r="P19" s="18">
        <f t="shared" si="43"/>
        <v>0.10645855821638087</v>
      </c>
      <c r="Q19" s="18">
        <f>Q8/Q4</f>
        <v>0.11324874523609792</v>
      </c>
    </row>
    <row r="20" spans="2:17" x14ac:dyDescent="0.25">
      <c r="B20" t="s">
        <v>42</v>
      </c>
      <c r="C20" s="18">
        <f t="shared" ref="C20:J20" si="44">C12/C4</f>
        <v>8.2806896855531067E-2</v>
      </c>
      <c r="D20" s="18" t="e">
        <f t="shared" si="44"/>
        <v>#DIV/0!</v>
      </c>
      <c r="E20" s="18">
        <f t="shared" si="44"/>
        <v>9.0830602115922754E-2</v>
      </c>
      <c r="F20" s="18">
        <f t="shared" si="44"/>
        <v>9.0441254694872478E-2</v>
      </c>
      <c r="G20" s="18">
        <f t="shared" si="44"/>
        <v>0.10044941743290078</v>
      </c>
      <c r="H20" s="18">
        <f t="shared" si="44"/>
        <v>9.9698365150082693E-2</v>
      </c>
      <c r="I20" s="18">
        <f t="shared" si="44"/>
        <v>9.6386093339175374E-2</v>
      </c>
      <c r="J20" s="18" t="e">
        <f t="shared" si="44"/>
        <v>#DIV/0!</v>
      </c>
      <c r="K20" s="16"/>
      <c r="L20" s="18">
        <f t="shared" ref="L20:P20" si="45">L12/L4</f>
        <v>9.6482409429481844E-2</v>
      </c>
      <c r="M20" s="18">
        <f t="shared" si="45"/>
        <v>0.10594671846928568</v>
      </c>
      <c r="N20" s="18">
        <f t="shared" si="45"/>
        <v>0.1035551119444372</v>
      </c>
      <c r="O20" s="18">
        <f t="shared" si="45"/>
        <v>9.1064008267180294E-2</v>
      </c>
      <c r="P20" s="18">
        <f t="shared" si="45"/>
        <v>8.0875846692864059E-2</v>
      </c>
      <c r="Q20" s="18">
        <f>Q12/Q4</f>
        <v>9.199221806648987E-2</v>
      </c>
    </row>
    <row r="21" spans="2:17" x14ac:dyDescent="0.25">
      <c r="B21" t="s">
        <v>43</v>
      </c>
      <c r="C21" s="18">
        <f t="shared" ref="C21:J21" si="46">C11/C10</f>
        <v>0.23614739715344146</v>
      </c>
      <c r="D21" s="18" t="e">
        <f t="shared" si="46"/>
        <v>#DIV/0!</v>
      </c>
      <c r="E21" s="18">
        <f t="shared" si="46"/>
        <v>0.24620089985339466</v>
      </c>
      <c r="F21" s="18">
        <f t="shared" si="46"/>
        <v>0.24969992636848723</v>
      </c>
      <c r="G21" s="18">
        <f t="shared" si="46"/>
        <v>0.23400040498349459</v>
      </c>
      <c r="H21" s="18">
        <f t="shared" si="46"/>
        <v>0.24969683685552918</v>
      </c>
      <c r="I21" s="18">
        <f t="shared" si="46"/>
        <v>0.24420055570759933</v>
      </c>
      <c r="J21" s="18" t="e">
        <f t="shared" si="46"/>
        <v>#DIV/0!</v>
      </c>
      <c r="K21" s="16"/>
      <c r="L21" s="18">
        <f t="shared" ref="L21:P21" si="47">L11/L10</f>
        <v>0.33205679525106302</v>
      </c>
      <c r="M21" s="18">
        <f t="shared" si="47"/>
        <v>0.22596149157725784</v>
      </c>
      <c r="N21" s="18">
        <f t="shared" si="47"/>
        <v>0.2325753319336428</v>
      </c>
      <c r="O21" s="18">
        <f t="shared" si="47"/>
        <v>0.23729976002196115</v>
      </c>
      <c r="P21" s="18">
        <f t="shared" si="47"/>
        <v>0.23922044348421528</v>
      </c>
      <c r="Q21" s="18">
        <f>Q11/Q10</f>
        <v>0.24163184359779463</v>
      </c>
    </row>
    <row r="22" spans="2:17" x14ac:dyDescent="0.25"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</row>
    <row r="23" spans="2:17" x14ac:dyDescent="0.25"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</row>
    <row r="24" spans="2:17" x14ac:dyDescent="0.25"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</row>
    <row r="25" spans="2:17" x14ac:dyDescent="0.25"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</row>
    <row r="26" spans="2:17" x14ac:dyDescent="0.25"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2:17" x14ac:dyDescent="0.25"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</row>
    <row r="28" spans="2:17" x14ac:dyDescent="0.25"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</row>
    <row r="29" spans="2:17" x14ac:dyDescent="0.25"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</row>
    <row r="30" spans="2:17" x14ac:dyDescent="0.25"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</row>
    <row r="31" spans="2:17" x14ac:dyDescent="0.25"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</row>
    <row r="32" spans="2:17" x14ac:dyDescent="0.25"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</row>
    <row r="33" spans="3:17" x14ac:dyDescent="0.25"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</row>
    <row r="34" spans="3:17" x14ac:dyDescent="0.25"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</row>
    <row r="35" spans="3:17" x14ac:dyDescent="0.25"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</row>
    <row r="36" spans="3:17" x14ac:dyDescent="0.25"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</row>
    <row r="37" spans="3:17" x14ac:dyDescent="0.25"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</row>
    <row r="38" spans="3:17" x14ac:dyDescent="0.25"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</row>
    <row r="39" spans="3:17" x14ac:dyDescent="0.25"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</row>
    <row r="40" spans="3:17" x14ac:dyDescent="0.25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</row>
    <row r="41" spans="3:17" x14ac:dyDescent="0.25"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</row>
    <row r="42" spans="3:17" x14ac:dyDescent="0.25"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</row>
    <row r="43" spans="3:17" x14ac:dyDescent="0.25"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</row>
    <row r="44" spans="3:17" x14ac:dyDescent="0.25"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</row>
    <row r="45" spans="3:17" x14ac:dyDescent="0.25"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</row>
    <row r="46" spans="3:17" x14ac:dyDescent="0.25"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</row>
    <row r="47" spans="3:17" x14ac:dyDescent="0.25"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</row>
    <row r="48" spans="3:17" x14ac:dyDescent="0.25"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</row>
    <row r="49" spans="3:17" x14ac:dyDescent="0.25"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</row>
    <row r="50" spans="3:17" x14ac:dyDescent="0.25"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</row>
    <row r="51" spans="3:17" x14ac:dyDescent="0.25"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</row>
    <row r="52" spans="3:17" x14ac:dyDescent="0.25"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</row>
    <row r="53" spans="3:17" x14ac:dyDescent="0.25"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</row>
    <row r="54" spans="3:17" x14ac:dyDescent="0.25"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</row>
    <row r="55" spans="3:17" x14ac:dyDescent="0.25"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</row>
    <row r="56" spans="3:17" x14ac:dyDescent="0.25"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</row>
    <row r="57" spans="3:17" x14ac:dyDescent="0.25"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</row>
    <row r="58" spans="3:17" x14ac:dyDescent="0.25"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</row>
    <row r="59" spans="3:17" x14ac:dyDescent="0.25"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</row>
    <row r="60" spans="3:17" x14ac:dyDescent="0.25"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</row>
    <row r="61" spans="3:17" x14ac:dyDescent="0.25"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</row>
    <row r="62" spans="3:17" x14ac:dyDescent="0.25"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</row>
    <row r="63" spans="3:17" x14ac:dyDescent="0.25"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</row>
    <row r="64" spans="3:17" x14ac:dyDescent="0.25"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</row>
    <row r="65" spans="3:17" x14ac:dyDescent="0.25"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</row>
    <row r="66" spans="3:17" x14ac:dyDescent="0.25"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</row>
    <row r="67" spans="3:17" x14ac:dyDescent="0.25"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</row>
    <row r="68" spans="3:17" x14ac:dyDescent="0.25"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</row>
    <row r="69" spans="3:17" x14ac:dyDescent="0.25"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</row>
    <row r="70" spans="3:17" x14ac:dyDescent="0.25"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</row>
    <row r="71" spans="3:17" x14ac:dyDescent="0.25"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</row>
    <row r="72" spans="3:17" x14ac:dyDescent="0.25"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</row>
    <row r="73" spans="3:17" x14ac:dyDescent="0.25"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</row>
    <row r="74" spans="3:17" x14ac:dyDescent="0.25"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</row>
    <row r="75" spans="3:17" x14ac:dyDescent="0.25"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6" spans="3:17" x14ac:dyDescent="0.25"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</row>
    <row r="77" spans="3:17" x14ac:dyDescent="0.25"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</row>
    <row r="78" spans="3:17" x14ac:dyDescent="0.25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</row>
    <row r="79" spans="3:17" x14ac:dyDescent="0.25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</row>
    <row r="80" spans="3:17" x14ac:dyDescent="0.25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</row>
    <row r="81" spans="3:17" x14ac:dyDescent="0.25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3:17" x14ac:dyDescent="0.25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3:17" x14ac:dyDescent="0.25"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</row>
    <row r="84" spans="3:17" x14ac:dyDescent="0.25"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</row>
    <row r="85" spans="3:17" x14ac:dyDescent="0.25"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</row>
    <row r="86" spans="3:17" x14ac:dyDescent="0.25"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</row>
    <row r="87" spans="3:17" x14ac:dyDescent="0.25"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</row>
    <row r="88" spans="3:17" x14ac:dyDescent="0.25"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</row>
    <row r="89" spans="3:17" x14ac:dyDescent="0.25"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</row>
    <row r="90" spans="3:17" x14ac:dyDescent="0.25"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</row>
    <row r="91" spans="3:17" x14ac:dyDescent="0.25"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</row>
    <row r="92" spans="3:17" x14ac:dyDescent="0.25"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</row>
    <row r="93" spans="3:17" x14ac:dyDescent="0.25"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</row>
    <row r="94" spans="3:17" x14ac:dyDescent="0.25"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</row>
    <row r="95" spans="3:17" x14ac:dyDescent="0.25"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</row>
    <row r="96" spans="3:17" x14ac:dyDescent="0.25"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</row>
    <row r="97" spans="3:17" x14ac:dyDescent="0.25"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</row>
    <row r="98" spans="3:17" x14ac:dyDescent="0.25"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</row>
    <row r="99" spans="3:17" x14ac:dyDescent="0.25"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</row>
    <row r="100" spans="3:17" x14ac:dyDescent="0.25"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</row>
    <row r="101" spans="3:17" x14ac:dyDescent="0.25"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</row>
    <row r="102" spans="3:17" x14ac:dyDescent="0.25"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</row>
    <row r="103" spans="3:17" x14ac:dyDescent="0.25"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</row>
    <row r="104" spans="3:17" x14ac:dyDescent="0.25"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</row>
    <row r="105" spans="3:17" x14ac:dyDescent="0.25"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</row>
    <row r="106" spans="3:17" x14ac:dyDescent="0.25"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</row>
    <row r="107" spans="3:17" x14ac:dyDescent="0.25"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</row>
    <row r="108" spans="3:17" x14ac:dyDescent="0.25"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</row>
    <row r="109" spans="3:17" x14ac:dyDescent="0.25"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</row>
    <row r="110" spans="3:17" x14ac:dyDescent="0.25"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</row>
    <row r="111" spans="3:17" x14ac:dyDescent="0.25"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</row>
    <row r="112" spans="3:17" x14ac:dyDescent="0.25"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</row>
    <row r="113" spans="3:17" x14ac:dyDescent="0.25"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</row>
    <row r="114" spans="3:17" x14ac:dyDescent="0.25"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</row>
    <row r="115" spans="3:17" x14ac:dyDescent="0.25"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</row>
    <row r="116" spans="3:17" x14ac:dyDescent="0.25"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</row>
    <row r="117" spans="3:17" x14ac:dyDescent="0.25"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</row>
    <row r="118" spans="3:17" x14ac:dyDescent="0.25"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</row>
    <row r="119" spans="3:17" x14ac:dyDescent="0.25"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</row>
    <row r="120" spans="3:17" x14ac:dyDescent="0.25"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</row>
    <row r="121" spans="3:17" x14ac:dyDescent="0.25"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</row>
    <row r="122" spans="3:17" x14ac:dyDescent="0.25"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</row>
    <row r="123" spans="3:17" x14ac:dyDescent="0.25"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</row>
    <row r="124" spans="3:17" x14ac:dyDescent="0.25"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</row>
    <row r="125" spans="3:17" x14ac:dyDescent="0.25"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</row>
    <row r="126" spans="3:17" x14ac:dyDescent="0.25"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</row>
    <row r="127" spans="3:17" x14ac:dyDescent="0.25"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</row>
    <row r="128" spans="3:17" x14ac:dyDescent="0.25"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</row>
    <row r="129" spans="3:17" x14ac:dyDescent="0.25"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</row>
    <row r="130" spans="3:17" x14ac:dyDescent="0.25"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</row>
    <row r="131" spans="3:17" x14ac:dyDescent="0.25"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</row>
    <row r="132" spans="3:17" x14ac:dyDescent="0.25"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</row>
    <row r="133" spans="3:17" x14ac:dyDescent="0.25"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</row>
    <row r="134" spans="3:17" x14ac:dyDescent="0.25"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3:17" x14ac:dyDescent="0.25"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  <row r="136" spans="3:17" x14ac:dyDescent="0.25"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</row>
    <row r="137" spans="3:17" x14ac:dyDescent="0.25"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</row>
    <row r="138" spans="3:17" x14ac:dyDescent="0.25"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</row>
    <row r="139" spans="3:17" x14ac:dyDescent="0.25"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</row>
    <row r="140" spans="3:17" x14ac:dyDescent="0.25"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</row>
    <row r="141" spans="3:17" x14ac:dyDescent="0.25"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</row>
    <row r="142" spans="3:17" x14ac:dyDescent="0.25"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</row>
    <row r="143" spans="3:17" x14ac:dyDescent="0.25"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</row>
    <row r="144" spans="3:17" x14ac:dyDescent="0.25"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</row>
    <row r="145" spans="3:17" x14ac:dyDescent="0.25"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</row>
    <row r="146" spans="3:17" x14ac:dyDescent="0.25"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</row>
    <row r="147" spans="3:17" x14ac:dyDescent="0.25"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</row>
    <row r="148" spans="3:17" x14ac:dyDescent="0.25"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</row>
    <row r="149" spans="3:17" x14ac:dyDescent="0.25"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</row>
    <row r="150" spans="3:17" x14ac:dyDescent="0.25"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</row>
    <row r="151" spans="3:17" x14ac:dyDescent="0.25"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</row>
    <row r="152" spans="3:17" x14ac:dyDescent="0.25"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</row>
    <row r="153" spans="3:17" x14ac:dyDescent="0.25"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</row>
    <row r="154" spans="3:17" x14ac:dyDescent="0.25"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</row>
    <row r="155" spans="3:17" x14ac:dyDescent="0.25"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</row>
    <row r="156" spans="3:17" x14ac:dyDescent="0.25"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</row>
    <row r="157" spans="3:17" x14ac:dyDescent="0.25"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</row>
    <row r="158" spans="3:17" x14ac:dyDescent="0.25"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</row>
    <row r="159" spans="3:17" x14ac:dyDescent="0.25"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</row>
    <row r="160" spans="3:17" x14ac:dyDescent="0.25"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</row>
    <row r="161" spans="3:17" x14ac:dyDescent="0.25"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</row>
    <row r="162" spans="3:17" x14ac:dyDescent="0.25"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</row>
    <row r="163" spans="3:17" x14ac:dyDescent="0.25"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</row>
    <row r="164" spans="3:17" x14ac:dyDescent="0.25"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</row>
    <row r="165" spans="3:17" x14ac:dyDescent="0.25"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</row>
    <row r="166" spans="3:17" x14ac:dyDescent="0.25"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</row>
    <row r="167" spans="3:17" x14ac:dyDescent="0.25"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</row>
    <row r="168" spans="3:17" x14ac:dyDescent="0.25"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</row>
    <row r="169" spans="3:17" x14ac:dyDescent="0.25"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</row>
    <row r="170" spans="3:17" x14ac:dyDescent="0.25"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</row>
    <row r="171" spans="3:17" x14ac:dyDescent="0.25"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</row>
    <row r="172" spans="3:17" x14ac:dyDescent="0.25"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</row>
    <row r="173" spans="3:17" x14ac:dyDescent="0.25"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</row>
    <row r="174" spans="3:17" x14ac:dyDescent="0.25"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</row>
    <row r="175" spans="3:17" x14ac:dyDescent="0.25"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</row>
    <row r="176" spans="3:17" x14ac:dyDescent="0.25"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</row>
    <row r="177" spans="3:17" x14ac:dyDescent="0.25"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</row>
    <row r="178" spans="3:17" x14ac:dyDescent="0.25"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</row>
    <row r="179" spans="3:17" x14ac:dyDescent="0.25"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</row>
    <row r="180" spans="3:17" x14ac:dyDescent="0.25"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</row>
    <row r="181" spans="3:17" x14ac:dyDescent="0.25"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</row>
    <row r="182" spans="3:17" x14ac:dyDescent="0.25"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</row>
    <row r="183" spans="3:17" x14ac:dyDescent="0.25"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</row>
    <row r="184" spans="3:17" x14ac:dyDescent="0.25"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</row>
    <row r="185" spans="3:17" x14ac:dyDescent="0.25"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</row>
    <row r="186" spans="3:17" x14ac:dyDescent="0.25"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</row>
    <row r="187" spans="3:17" x14ac:dyDescent="0.25"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</row>
    <row r="188" spans="3:17" x14ac:dyDescent="0.25"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</row>
    <row r="189" spans="3:17" x14ac:dyDescent="0.25"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</row>
    <row r="190" spans="3:17" x14ac:dyDescent="0.25"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</row>
    <row r="191" spans="3:17" x14ac:dyDescent="0.25"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</row>
    <row r="192" spans="3:17" x14ac:dyDescent="0.25"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</row>
    <row r="193" spans="3:17" x14ac:dyDescent="0.25"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</row>
    <row r="194" spans="3:17" x14ac:dyDescent="0.25"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</row>
    <row r="195" spans="3:17" x14ac:dyDescent="0.25"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</row>
    <row r="196" spans="3:17" x14ac:dyDescent="0.25"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</row>
    <row r="197" spans="3:17" x14ac:dyDescent="0.25"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</row>
    <row r="198" spans="3:17" x14ac:dyDescent="0.25"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</row>
    <row r="199" spans="3:17" x14ac:dyDescent="0.25"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</row>
    <row r="200" spans="3:17" x14ac:dyDescent="0.25"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</row>
    <row r="201" spans="3:17" x14ac:dyDescent="0.25"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</row>
    <row r="202" spans="3:17" x14ac:dyDescent="0.25"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</row>
    <row r="203" spans="3:17" x14ac:dyDescent="0.25"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</row>
    <row r="204" spans="3:17" x14ac:dyDescent="0.25"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</row>
    <row r="205" spans="3:17" x14ac:dyDescent="0.25"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</row>
    <row r="206" spans="3:17" x14ac:dyDescent="0.25"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</row>
    <row r="207" spans="3:17" x14ac:dyDescent="0.25"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</row>
    <row r="208" spans="3:17" x14ac:dyDescent="0.25"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</row>
    <row r="209" spans="3:17" x14ac:dyDescent="0.25"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</row>
    <row r="210" spans="3:17" x14ac:dyDescent="0.25"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</row>
    <row r="211" spans="3:17" x14ac:dyDescent="0.25"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</row>
    <row r="212" spans="3:17" x14ac:dyDescent="0.25"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</row>
    <row r="213" spans="3:17" x14ac:dyDescent="0.25"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</row>
    <row r="214" spans="3:17" x14ac:dyDescent="0.25"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</row>
    <row r="215" spans="3:17" x14ac:dyDescent="0.25"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</row>
    <row r="216" spans="3:17" x14ac:dyDescent="0.25"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</row>
    <row r="217" spans="3:17" x14ac:dyDescent="0.25"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</row>
    <row r="218" spans="3:17" x14ac:dyDescent="0.25"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</row>
    <row r="219" spans="3:17" x14ac:dyDescent="0.25"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</row>
    <row r="220" spans="3:17" x14ac:dyDescent="0.25"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</row>
    <row r="221" spans="3:17" x14ac:dyDescent="0.25"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</row>
    <row r="222" spans="3:17" x14ac:dyDescent="0.25"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</row>
    <row r="223" spans="3:17" x14ac:dyDescent="0.25"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</row>
    <row r="224" spans="3:17" x14ac:dyDescent="0.25"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</row>
    <row r="225" spans="3:17" x14ac:dyDescent="0.25"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</row>
    <row r="226" spans="3:17" x14ac:dyDescent="0.25"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</row>
    <row r="227" spans="3:17" x14ac:dyDescent="0.25"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</row>
    <row r="228" spans="3:17" x14ac:dyDescent="0.25"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</row>
    <row r="229" spans="3:17" x14ac:dyDescent="0.25"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</row>
    <row r="230" spans="3:17" x14ac:dyDescent="0.25"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</row>
    <row r="231" spans="3:17" x14ac:dyDescent="0.25"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</row>
    <row r="232" spans="3:17" x14ac:dyDescent="0.25"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</row>
    <row r="233" spans="3:17" x14ac:dyDescent="0.25"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</row>
    <row r="234" spans="3:17" x14ac:dyDescent="0.25"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</row>
    <row r="235" spans="3:17" x14ac:dyDescent="0.25"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</row>
    <row r="236" spans="3:17" x14ac:dyDescent="0.25"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</row>
    <row r="237" spans="3:17" x14ac:dyDescent="0.25"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</row>
    <row r="238" spans="3:17" x14ac:dyDescent="0.25"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</row>
    <row r="239" spans="3:17" x14ac:dyDescent="0.25"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</row>
    <row r="240" spans="3:17" x14ac:dyDescent="0.25"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</row>
    <row r="241" spans="3:17" x14ac:dyDescent="0.25"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</row>
    <row r="242" spans="3:17" x14ac:dyDescent="0.25"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</row>
    <row r="243" spans="3:17" x14ac:dyDescent="0.25"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</row>
    <row r="244" spans="3:17" x14ac:dyDescent="0.25"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</row>
    <row r="245" spans="3:17" x14ac:dyDescent="0.25"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</row>
    <row r="246" spans="3:17" x14ac:dyDescent="0.25"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</row>
    <row r="247" spans="3:17" x14ac:dyDescent="0.25"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</row>
    <row r="248" spans="3:17" x14ac:dyDescent="0.25"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</row>
    <row r="249" spans="3:17" x14ac:dyDescent="0.25"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</row>
    <row r="250" spans="3:17" x14ac:dyDescent="0.25"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</row>
    <row r="251" spans="3:17" x14ac:dyDescent="0.25"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</row>
    <row r="252" spans="3:17" x14ac:dyDescent="0.25"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</row>
    <row r="253" spans="3:17" x14ac:dyDescent="0.25"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</row>
    <row r="254" spans="3:17" x14ac:dyDescent="0.25"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</row>
    <row r="255" spans="3:17" x14ac:dyDescent="0.25"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</row>
    <row r="256" spans="3:17" x14ac:dyDescent="0.25"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</row>
    <row r="257" spans="3:17" x14ac:dyDescent="0.25"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</row>
    <row r="258" spans="3:17" x14ac:dyDescent="0.25"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</row>
    <row r="259" spans="3:17" x14ac:dyDescent="0.25"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</row>
    <row r="260" spans="3:17" x14ac:dyDescent="0.25"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</row>
    <row r="261" spans="3:17" x14ac:dyDescent="0.25"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</row>
    <row r="262" spans="3:17" x14ac:dyDescent="0.25"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</row>
    <row r="263" spans="3:17" x14ac:dyDescent="0.25"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</row>
    <row r="264" spans="3:17" x14ac:dyDescent="0.25"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</row>
    <row r="265" spans="3:17" x14ac:dyDescent="0.25"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</row>
    <row r="266" spans="3:17" x14ac:dyDescent="0.25"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</row>
    <row r="267" spans="3:17" x14ac:dyDescent="0.25"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</row>
    <row r="268" spans="3:17" x14ac:dyDescent="0.25"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</row>
    <row r="269" spans="3:17" x14ac:dyDescent="0.25"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</row>
    <row r="270" spans="3:17" x14ac:dyDescent="0.25"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</row>
    <row r="271" spans="3:17" x14ac:dyDescent="0.25"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</row>
    <row r="272" spans="3:17" x14ac:dyDescent="0.25"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</row>
    <row r="273" spans="3:17" x14ac:dyDescent="0.25"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</row>
    <row r="274" spans="3:17" x14ac:dyDescent="0.25"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</row>
    <row r="275" spans="3:17" x14ac:dyDescent="0.25"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</row>
    <row r="276" spans="3:17" x14ac:dyDescent="0.25"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</row>
    <row r="277" spans="3:17" x14ac:dyDescent="0.25"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</row>
    <row r="278" spans="3:17" x14ac:dyDescent="0.25"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</row>
    <row r="279" spans="3:17" x14ac:dyDescent="0.25"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</row>
    <row r="280" spans="3:17" x14ac:dyDescent="0.25"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</row>
    <row r="281" spans="3:17" x14ac:dyDescent="0.25"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</row>
    <row r="282" spans="3:17" x14ac:dyDescent="0.25"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</row>
    <row r="283" spans="3:17" x14ac:dyDescent="0.25"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</row>
    <row r="284" spans="3:17" x14ac:dyDescent="0.25"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</row>
    <row r="285" spans="3:17" x14ac:dyDescent="0.25"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</row>
    <row r="286" spans="3:17" x14ac:dyDescent="0.25"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</row>
    <row r="287" spans="3:17" x14ac:dyDescent="0.25"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</row>
    <row r="288" spans="3:17" x14ac:dyDescent="0.25"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</row>
    <row r="289" spans="3:17" x14ac:dyDescent="0.25"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</row>
    <row r="290" spans="3:17" x14ac:dyDescent="0.25"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</row>
    <row r="291" spans="3:17" x14ac:dyDescent="0.25"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</row>
    <row r="292" spans="3:17" x14ac:dyDescent="0.25"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</row>
    <row r="293" spans="3:17" x14ac:dyDescent="0.25"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</row>
    <row r="294" spans="3:17" x14ac:dyDescent="0.25"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</row>
    <row r="295" spans="3:17" x14ac:dyDescent="0.25"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</row>
    <row r="296" spans="3:17" x14ac:dyDescent="0.25"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</row>
    <row r="297" spans="3:17" x14ac:dyDescent="0.25"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</row>
    <row r="298" spans="3:17" x14ac:dyDescent="0.25"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</row>
    <row r="299" spans="3:17" x14ac:dyDescent="0.25"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</row>
    <row r="300" spans="3:17" x14ac:dyDescent="0.25"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</row>
    <row r="301" spans="3:17" x14ac:dyDescent="0.25"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</row>
    <row r="302" spans="3:17" x14ac:dyDescent="0.25"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</row>
    <row r="303" spans="3:17" x14ac:dyDescent="0.25"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</row>
    <row r="304" spans="3:17" x14ac:dyDescent="0.25"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</row>
    <row r="305" spans="3:17" x14ac:dyDescent="0.25"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</row>
    <row r="306" spans="3:17" x14ac:dyDescent="0.25"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</row>
    <row r="307" spans="3:17" x14ac:dyDescent="0.25"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</row>
    <row r="308" spans="3:17" x14ac:dyDescent="0.25"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</row>
    <row r="309" spans="3:17" x14ac:dyDescent="0.25"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</row>
    <row r="310" spans="3:17" x14ac:dyDescent="0.25"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</row>
    <row r="311" spans="3:17" x14ac:dyDescent="0.25"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</row>
    <row r="312" spans="3:17" x14ac:dyDescent="0.25"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</row>
    <row r="313" spans="3:17" x14ac:dyDescent="0.25"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</row>
    <row r="314" spans="3:17" x14ac:dyDescent="0.25"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</row>
    <row r="315" spans="3:17" x14ac:dyDescent="0.25"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</row>
    <row r="316" spans="3:17" x14ac:dyDescent="0.25"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</row>
    <row r="317" spans="3:17" x14ac:dyDescent="0.25"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</row>
    <row r="318" spans="3:17" x14ac:dyDescent="0.25"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</row>
    <row r="319" spans="3:17" x14ac:dyDescent="0.25"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</row>
    <row r="320" spans="3:17" x14ac:dyDescent="0.25"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</row>
    <row r="321" spans="3:17" x14ac:dyDescent="0.25"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</row>
    <row r="322" spans="3:17" x14ac:dyDescent="0.25"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</row>
    <row r="323" spans="3:17" x14ac:dyDescent="0.25"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</row>
    <row r="324" spans="3:17" x14ac:dyDescent="0.25"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</row>
    <row r="325" spans="3:17" x14ac:dyDescent="0.25"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</row>
    <row r="326" spans="3:17" x14ac:dyDescent="0.25"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</row>
    <row r="327" spans="3:17" x14ac:dyDescent="0.25"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</row>
    <row r="328" spans="3:17" x14ac:dyDescent="0.25"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</row>
    <row r="329" spans="3:17" x14ac:dyDescent="0.25"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</row>
    <row r="330" spans="3:17" x14ac:dyDescent="0.25"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</row>
    <row r="331" spans="3:17" x14ac:dyDescent="0.25"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</row>
    <row r="332" spans="3:17" x14ac:dyDescent="0.25"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</row>
    <row r="333" spans="3:17" x14ac:dyDescent="0.25"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</row>
    <row r="334" spans="3:17" x14ac:dyDescent="0.25"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</row>
    <row r="335" spans="3:17" x14ac:dyDescent="0.25"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</row>
    <row r="336" spans="3:17" x14ac:dyDescent="0.25"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</row>
    <row r="337" spans="3:17" x14ac:dyDescent="0.25"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</row>
    <row r="338" spans="3:17" x14ac:dyDescent="0.25"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</row>
    <row r="339" spans="3:17" x14ac:dyDescent="0.25"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</row>
    <row r="340" spans="3:17" x14ac:dyDescent="0.25"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</row>
    <row r="341" spans="3:17" x14ac:dyDescent="0.25"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</row>
    <row r="342" spans="3:17" x14ac:dyDescent="0.25"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</row>
    <row r="343" spans="3:17" x14ac:dyDescent="0.25"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</row>
    <row r="344" spans="3:17" x14ac:dyDescent="0.25"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</row>
    <row r="345" spans="3:17" x14ac:dyDescent="0.25"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</row>
    <row r="346" spans="3:17" x14ac:dyDescent="0.25"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</row>
    <row r="347" spans="3:17" x14ac:dyDescent="0.25"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</row>
    <row r="348" spans="3:17" x14ac:dyDescent="0.25"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</row>
    <row r="349" spans="3:17" x14ac:dyDescent="0.25"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</row>
    <row r="350" spans="3:17" x14ac:dyDescent="0.25"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</row>
    <row r="351" spans="3:17" x14ac:dyDescent="0.25"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</row>
    <row r="352" spans="3:17" x14ac:dyDescent="0.25"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</row>
    <row r="353" spans="3:17" x14ac:dyDescent="0.25"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</row>
    <row r="354" spans="3:17" x14ac:dyDescent="0.25"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</row>
    <row r="355" spans="3:17" x14ac:dyDescent="0.25"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</row>
    <row r="356" spans="3:17" x14ac:dyDescent="0.25"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</row>
    <row r="357" spans="3:17" x14ac:dyDescent="0.25"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</row>
    <row r="358" spans="3:17" x14ac:dyDescent="0.25"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</row>
    <row r="359" spans="3:17" x14ac:dyDescent="0.25"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</row>
    <row r="360" spans="3:17" x14ac:dyDescent="0.25"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</row>
    <row r="361" spans="3:17" x14ac:dyDescent="0.25"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</row>
    <row r="362" spans="3:17" x14ac:dyDescent="0.25"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</row>
    <row r="363" spans="3:17" x14ac:dyDescent="0.25"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</row>
    <row r="364" spans="3:17" x14ac:dyDescent="0.25"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</row>
    <row r="365" spans="3:17" x14ac:dyDescent="0.25"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</row>
    <row r="366" spans="3:17" x14ac:dyDescent="0.25"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</row>
    <row r="367" spans="3:17" x14ac:dyDescent="0.25"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</row>
    <row r="368" spans="3:17" x14ac:dyDescent="0.25"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</row>
    <row r="369" spans="3:17" x14ac:dyDescent="0.25"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</row>
    <row r="370" spans="3:17" x14ac:dyDescent="0.25"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</row>
    <row r="371" spans="3:17" x14ac:dyDescent="0.25"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</row>
    <row r="372" spans="3:17" x14ac:dyDescent="0.25"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</row>
    <row r="373" spans="3:17" x14ac:dyDescent="0.25"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</row>
    <row r="374" spans="3:17" x14ac:dyDescent="0.25"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</row>
    <row r="375" spans="3:17" x14ac:dyDescent="0.25"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</row>
    <row r="376" spans="3:17" x14ac:dyDescent="0.25"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</row>
    <row r="377" spans="3:17" x14ac:dyDescent="0.25"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</row>
    <row r="378" spans="3:17" x14ac:dyDescent="0.25"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</row>
    <row r="379" spans="3:17" x14ac:dyDescent="0.25"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</row>
    <row r="380" spans="3:17" x14ac:dyDescent="0.25"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</row>
    <row r="381" spans="3:17" x14ac:dyDescent="0.25"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</row>
    <row r="382" spans="3:17" x14ac:dyDescent="0.25"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</row>
    <row r="383" spans="3:17" x14ac:dyDescent="0.25"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</row>
    <row r="384" spans="3:17" x14ac:dyDescent="0.25"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</row>
    <row r="385" spans="3:17" x14ac:dyDescent="0.25"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</row>
    <row r="386" spans="3:17" x14ac:dyDescent="0.25"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</row>
    <row r="387" spans="3:17" x14ac:dyDescent="0.25"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</row>
    <row r="388" spans="3:17" x14ac:dyDescent="0.25"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</row>
    <row r="389" spans="3:17" x14ac:dyDescent="0.25"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</row>
    <row r="390" spans="3:17" x14ac:dyDescent="0.25"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</row>
    <row r="391" spans="3:17" x14ac:dyDescent="0.25"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</row>
    <row r="392" spans="3:17" x14ac:dyDescent="0.25"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</row>
    <row r="393" spans="3:17" x14ac:dyDescent="0.25"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</row>
    <row r="394" spans="3:17" x14ac:dyDescent="0.25"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</row>
    <row r="395" spans="3:17" x14ac:dyDescent="0.25"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</row>
    <row r="396" spans="3:17" x14ac:dyDescent="0.25"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</row>
    <row r="397" spans="3:17" x14ac:dyDescent="0.25"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</row>
    <row r="398" spans="3:17" x14ac:dyDescent="0.25"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</row>
    <row r="399" spans="3:17" x14ac:dyDescent="0.25"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</row>
    <row r="400" spans="3:17" x14ac:dyDescent="0.25"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</row>
    <row r="401" spans="3:17" x14ac:dyDescent="0.25"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</row>
    <row r="402" spans="3:17" x14ac:dyDescent="0.25"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</row>
    <row r="403" spans="3:17" x14ac:dyDescent="0.25"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</row>
    <row r="404" spans="3:17" x14ac:dyDescent="0.25"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</row>
    <row r="405" spans="3:17" x14ac:dyDescent="0.25"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</row>
    <row r="406" spans="3:17" x14ac:dyDescent="0.25"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</row>
    <row r="407" spans="3:17" x14ac:dyDescent="0.25"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</row>
    <row r="408" spans="3:17" x14ac:dyDescent="0.25"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</row>
    <row r="409" spans="3:17" x14ac:dyDescent="0.25"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</row>
    <row r="410" spans="3:17" x14ac:dyDescent="0.25"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</row>
    <row r="411" spans="3:17" x14ac:dyDescent="0.25"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</row>
    <row r="412" spans="3:17" x14ac:dyDescent="0.25"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</row>
    <row r="413" spans="3:17" x14ac:dyDescent="0.25"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</row>
    <row r="414" spans="3:17" x14ac:dyDescent="0.25"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</row>
    <row r="415" spans="3:17" x14ac:dyDescent="0.25"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</row>
    <row r="416" spans="3:17" x14ac:dyDescent="0.25"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</row>
    <row r="417" spans="3:17" x14ac:dyDescent="0.25"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</row>
    <row r="418" spans="3:17" x14ac:dyDescent="0.25"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</row>
    <row r="419" spans="3:17" x14ac:dyDescent="0.25"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</row>
    <row r="420" spans="3:17" x14ac:dyDescent="0.25"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</row>
    <row r="421" spans="3:17" x14ac:dyDescent="0.25"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</row>
    <row r="422" spans="3:17" x14ac:dyDescent="0.25"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</row>
    <row r="423" spans="3:17" x14ac:dyDescent="0.25"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</row>
    <row r="424" spans="3:17" x14ac:dyDescent="0.25"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</row>
    <row r="425" spans="3:17" x14ac:dyDescent="0.25"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</row>
    <row r="426" spans="3:17" x14ac:dyDescent="0.25"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</row>
    <row r="427" spans="3:17" x14ac:dyDescent="0.25"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</row>
    <row r="428" spans="3:17" x14ac:dyDescent="0.25"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</row>
    <row r="429" spans="3:17" x14ac:dyDescent="0.25"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</row>
    <row r="430" spans="3:17" x14ac:dyDescent="0.25"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</row>
    <row r="431" spans="3:17" x14ac:dyDescent="0.25"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</row>
    <row r="432" spans="3:17" x14ac:dyDescent="0.25"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</row>
    <row r="433" spans="3:17" x14ac:dyDescent="0.25"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</row>
    <row r="434" spans="3:17" x14ac:dyDescent="0.25"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</row>
    <row r="435" spans="3:17" x14ac:dyDescent="0.25"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</row>
    <row r="436" spans="3:17" x14ac:dyDescent="0.25"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</row>
    <row r="437" spans="3:17" x14ac:dyDescent="0.25"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</row>
    <row r="438" spans="3:17" x14ac:dyDescent="0.25"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</row>
    <row r="439" spans="3:17" x14ac:dyDescent="0.25"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</row>
    <row r="440" spans="3:17" x14ac:dyDescent="0.25"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</row>
    <row r="441" spans="3:17" x14ac:dyDescent="0.25"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</row>
    <row r="442" spans="3:17" x14ac:dyDescent="0.25"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</row>
    <row r="443" spans="3:17" x14ac:dyDescent="0.25"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</row>
    <row r="444" spans="3:17" x14ac:dyDescent="0.25"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</row>
    <row r="445" spans="3:17" x14ac:dyDescent="0.25"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</row>
    <row r="446" spans="3:17" x14ac:dyDescent="0.25"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</row>
    <row r="447" spans="3:17" x14ac:dyDescent="0.25"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</row>
    <row r="448" spans="3:17" x14ac:dyDescent="0.25"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</row>
    <row r="449" spans="3:17" x14ac:dyDescent="0.25"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</row>
    <row r="450" spans="3:17" x14ac:dyDescent="0.25"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</row>
    <row r="451" spans="3:17" x14ac:dyDescent="0.25"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</row>
    <row r="452" spans="3:17" x14ac:dyDescent="0.25"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</row>
    <row r="453" spans="3:17" x14ac:dyDescent="0.25"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</row>
    <row r="454" spans="3:17" x14ac:dyDescent="0.25"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</row>
    <row r="455" spans="3:17" x14ac:dyDescent="0.25"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</row>
    <row r="456" spans="3:17" x14ac:dyDescent="0.25"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</row>
    <row r="457" spans="3:17" x14ac:dyDescent="0.25"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</row>
    <row r="458" spans="3:17" x14ac:dyDescent="0.25"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</row>
    <row r="459" spans="3:17" x14ac:dyDescent="0.25"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</row>
    <row r="460" spans="3:17" x14ac:dyDescent="0.25"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</row>
    <row r="461" spans="3:17" x14ac:dyDescent="0.25"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</row>
    <row r="462" spans="3:17" x14ac:dyDescent="0.25"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</row>
    <row r="463" spans="3:17" x14ac:dyDescent="0.25"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</row>
    <row r="464" spans="3:17" x14ac:dyDescent="0.25"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</row>
    <row r="465" spans="3:17" x14ac:dyDescent="0.25"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</row>
    <row r="466" spans="3:17" x14ac:dyDescent="0.25"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</row>
    <row r="467" spans="3:17" x14ac:dyDescent="0.25"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</row>
    <row r="468" spans="3:17" x14ac:dyDescent="0.25"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</row>
    <row r="469" spans="3:17" x14ac:dyDescent="0.25"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</row>
    <row r="470" spans="3:17" x14ac:dyDescent="0.25"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</row>
    <row r="471" spans="3:17" x14ac:dyDescent="0.25"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</row>
    <row r="472" spans="3:17" x14ac:dyDescent="0.25"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</row>
    <row r="473" spans="3:17" x14ac:dyDescent="0.25"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</row>
    <row r="474" spans="3:17" x14ac:dyDescent="0.25"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</row>
    <row r="475" spans="3:17" x14ac:dyDescent="0.25"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</row>
    <row r="476" spans="3:17" x14ac:dyDescent="0.25"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</row>
    <row r="477" spans="3:17" x14ac:dyDescent="0.25"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</row>
    <row r="478" spans="3:17" x14ac:dyDescent="0.25"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</row>
    <row r="479" spans="3:17" x14ac:dyDescent="0.25"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</row>
    <row r="480" spans="3:17" x14ac:dyDescent="0.25"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</row>
    <row r="481" spans="3:17" x14ac:dyDescent="0.25"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</row>
  </sheetData>
  <hyperlinks>
    <hyperlink ref="A1" location="Main!A1" display="Main" xr:uid="{E25E3635-CC94-48AA-A2EE-94DB439CA7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2024-06-25T14:43:37Z</dcterms:created>
  <dcterms:modified xsi:type="dcterms:W3CDTF">2025-03-13T12:55:15Z</dcterms:modified>
</cp:coreProperties>
</file>