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C46F072-588D-40E7-9DED-D615015DA05F}" xr6:coauthVersionLast="47" xr6:coauthVersionMax="47" xr10:uidLastSave="{00000000-0000-0000-0000-000000000000}"/>
  <bookViews>
    <workbookView xWindow="19095" yWindow="0" windowWidth="19410" windowHeight="20925" activeTab="1" xr2:uid="{BF0D7BA1-2D49-4720-893B-E9AA4BD828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H5" i="2"/>
  <c r="N5" i="2"/>
  <c r="M5" i="2"/>
  <c r="L5" i="2"/>
  <c r="H13" i="2"/>
  <c r="H18" i="2" s="1"/>
  <c r="H21" i="2" s="1"/>
  <c r="H23" i="2" s="1"/>
  <c r="H25" i="2" s="1"/>
  <c r="N25" i="2"/>
  <c r="M25" i="2"/>
  <c r="N23" i="2"/>
  <c r="M23" i="2"/>
  <c r="N21" i="2"/>
  <c r="M21" i="2"/>
  <c r="N18" i="2"/>
  <c r="M18" i="2"/>
  <c r="N13" i="2"/>
  <c r="M13" i="2"/>
  <c r="L13" i="2"/>
  <c r="L18" i="2" s="1"/>
  <c r="L21" i="2" s="1"/>
  <c r="L23" i="2" s="1"/>
  <c r="L25" i="2" s="1"/>
  <c r="K13" i="2"/>
  <c r="K18" i="2" s="1"/>
  <c r="K21" i="2" s="1"/>
  <c r="K23" i="2" s="1"/>
  <c r="K25" i="2" s="1"/>
  <c r="H6" i="1"/>
  <c r="H5" i="1"/>
  <c r="H3" i="1"/>
  <c r="J5" i="2"/>
  <c r="I5" i="2"/>
  <c r="G5" i="2"/>
  <c r="F5" i="2"/>
  <c r="D5" i="2"/>
  <c r="C5" i="2"/>
  <c r="E5" i="2"/>
  <c r="J13" i="2"/>
  <c r="J18" i="2" s="1"/>
  <c r="J21" i="2" s="1"/>
  <c r="J23" i="2" s="1"/>
  <c r="J25" i="2" s="1"/>
  <c r="I13" i="2"/>
  <c r="I18" i="2" s="1"/>
  <c r="I21" i="2" s="1"/>
  <c r="I23" i="2" s="1"/>
  <c r="I25" i="2" s="1"/>
  <c r="G13" i="2"/>
  <c r="G18" i="2" s="1"/>
  <c r="G21" i="2" s="1"/>
  <c r="G23" i="2" s="1"/>
  <c r="G25" i="2" s="1"/>
  <c r="F13" i="2"/>
  <c r="F18" i="2" s="1"/>
  <c r="F21" i="2" s="1"/>
  <c r="F23" i="2" s="1"/>
  <c r="F25" i="2" s="1"/>
  <c r="E13" i="2"/>
  <c r="E18" i="2" s="1"/>
  <c r="E21" i="2" s="1"/>
  <c r="E23" i="2" s="1"/>
  <c r="E25" i="2" s="1"/>
  <c r="D13" i="2"/>
  <c r="D18" i="2" s="1"/>
  <c r="D21" i="2" s="1"/>
  <c r="D23" i="2" s="1"/>
  <c r="D25" i="2" s="1"/>
  <c r="C13" i="2"/>
  <c r="C18" i="2" s="1"/>
  <c r="C21" i="2" s="1"/>
  <c r="C23" i="2" s="1"/>
  <c r="C25" i="2" s="1"/>
  <c r="H4" i="1"/>
  <c r="H7" i="1" l="1"/>
</calcChain>
</file>

<file path=xl/sharedStrings.xml><?xml version="1.0" encoding="utf-8"?>
<sst xmlns="http://schemas.openxmlformats.org/spreadsheetml/2006/main" count="55" uniqueCount="51">
  <si>
    <t>ABNB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</si>
  <si>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</si>
  <si>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</si>
  <si>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</si>
  <si>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</si>
  <si>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</si>
  <si>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</si>
  <si>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</si>
  <si>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</si>
  <si>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</si>
  <si>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</si>
  <si>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</si>
  <si>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</si>
  <si>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</si>
  <si>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</si>
  <si>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</si>
  <si>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</si>
  <si>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</si>
  <si>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</si>
  <si>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</si>
  <si>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</si>
  <si>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</si>
  <si>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</si>
  <si>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</si>
  <si>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</si>
  <si>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</si>
  <si>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</si>
  <si>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</si>
  <si>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Operations &amp; Support</t>
  </si>
  <si>
    <t>Product Development</t>
  </si>
  <si>
    <t>S&amp;M</t>
  </si>
  <si>
    <t>G&amp;A</t>
  </si>
  <si>
    <t>Operating Profit</t>
  </si>
  <si>
    <t>Interest Income</t>
  </si>
  <si>
    <t>Other Income</t>
  </si>
  <si>
    <t>Pretax Income</t>
  </si>
  <si>
    <t>Tax Expense</t>
  </si>
  <si>
    <t>Net Income</t>
  </si>
  <si>
    <t>EPS</t>
  </si>
  <si>
    <t>North America</t>
  </si>
  <si>
    <t>Eurpe, Middle East, Africa</t>
  </si>
  <si>
    <t>Latin America</t>
  </si>
  <si>
    <t>Asia Pacific</t>
  </si>
  <si>
    <t>Mights &amp; Experience booked</t>
  </si>
  <si>
    <t>GBV</t>
  </si>
  <si>
    <t>APPN</t>
  </si>
  <si>
    <t>Airbnb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</si>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</sst>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#"/>
    </font>
    <font>
      <sz val="10"/>
      <color theme="1"/>
      <name val="Arial#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4" fontId="2" fillId="0" borderId="0" xfId="0" applyNumberFormat="1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B8CE-88AE-4DAC-9BDE-65311A1DB5A0}">
  <dimension ref="A1:I7"/>
  <sheetViews>
    <sheetView zoomScale="200" zoomScaleNormal="200" workbookViewId="0">
      <selection activeCell="H7" sqref="H7"/>
    </sheetView>
  </sheetViews>
  <sheetFormatPr defaultRowHeight="12.75"/>
  <cols>
    <col min="1" max="1" width="4.42578125" style="2" customWidth="1"/>
    <col min="2" max="16384" width="9.140625" style="2"/>
  </cols>
  <sheetData>
    <row r="1" spans="1:9">
      <c r="A1" s="1" t="s">
        <v>46</v>
      </c>
    </row>
    <row r="2" spans="1:9">
      <c r="A2" s="2" t="s">
        <v>2</v>
      </c>
      <c r="G2" s="2" t="s">
        <v>3</v>
      </c>
      <c r="H2" s="2">
        <v>123.56</v>
      </c>
    </row>
    <row r="3" spans="1:9">
      <c r="G3" s="2" t="s">
        <v>4</v>
      </c>
      <c r="H3" s="3">
        <f>429.079558+183.156112+9.2</f>
        <v>621.43567000000007</v>
      </c>
      <c r="I3" s="4" t="s">
        <v>47</v>
      </c>
    </row>
    <row r="4" spans="1:9">
      <c r="B4" s="2" t="s">
        <v>0</v>
      </c>
      <c r="G4" s="2" t="s">
        <v>5</v>
      </c>
      <c r="H4" s="3">
        <f>+H2*H3</f>
        <v>76784.591385200009</v>
      </c>
    </row>
    <row r="5" spans="1:9">
      <c r="B5" s="2" t="s">
        <v>1</v>
      </c>
      <c r="G5" s="2" t="s">
        <v>6</v>
      </c>
      <c r="H5" s="3">
        <f>7402+3954</f>
        <v>11356</v>
      </c>
      <c r="I5" s="4" t="s">
        <v>47</v>
      </c>
    </row>
    <row r="6" spans="1:9">
      <c r="G6" s="2" t="s">
        <v>7</v>
      </c>
      <c r="H6" s="3">
        <f>1997+0</f>
        <v>1997</v>
      </c>
      <c r="I6" s="4" t="s">
        <v>47</v>
      </c>
    </row>
    <row r="7" spans="1:9">
      <c r="G7" s="2" t="s">
        <v>8</v>
      </c>
      <c r="H7" s="3">
        <f>+H4-H5+H6</f>
        <v>67425.591385200009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61F6-13BE-4C54-A9AF-427906A8D2C3}">
  <dimension ref="A1:BT16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2.75"/>
  <cols>
    <col min="1" max="1" width="5.42578125" style="6" bestFit="1" customWidth="1"/>
    <col min="2" max="2" width="25.85546875" style="6" bestFit="1" customWidth="1"/>
    <col min="3" max="16384" width="9.140625" style="6"/>
  </cols>
  <sheetData>
    <row r="1" spans="1:22">
      <c r="A1" s="5" t="s">
        <v>10</v>
      </c>
    </row>
    <row r="2" spans="1:22"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9</v>
      </c>
      <c r="J2" s="7" t="s">
        <v>17</v>
      </c>
      <c r="K2" s="11" t="s">
        <v>48</v>
      </c>
      <c r="L2" s="11" t="s">
        <v>47</v>
      </c>
      <c r="M2" s="11" t="s">
        <v>49</v>
      </c>
      <c r="N2" s="11" t="s">
        <v>50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</row>
    <row r="3" spans="1:22" s="12" customFormat="1">
      <c r="A3" s="6"/>
      <c r="B3" s="6" t="s">
        <v>43</v>
      </c>
      <c r="E3" s="12">
        <v>113.2</v>
      </c>
      <c r="G3" s="12">
        <v>133</v>
      </c>
      <c r="H3" s="12">
        <v>125</v>
      </c>
      <c r="I3" s="12">
        <v>122.8</v>
      </c>
      <c r="K3" s="12">
        <v>143</v>
      </c>
      <c r="L3" s="12">
        <v>134</v>
      </c>
    </row>
    <row r="4" spans="1:22" s="12" customFormat="1">
      <c r="A4" s="6"/>
      <c r="B4" s="6" t="s">
        <v>44</v>
      </c>
      <c r="E4" s="12">
        <v>18300</v>
      </c>
      <c r="G4" s="12">
        <v>22925</v>
      </c>
      <c r="H4" s="12">
        <v>21213</v>
      </c>
      <c r="I4" s="12">
        <v>20100</v>
      </c>
      <c r="K4" s="12">
        <v>24515</v>
      </c>
      <c r="L4" s="12">
        <v>23447</v>
      </c>
    </row>
    <row r="5" spans="1:22" s="12" customFormat="1">
      <c r="A5" s="6"/>
      <c r="B5" s="6" t="s">
        <v>45</v>
      </c>
      <c r="C5" s="12" t="e">
        <f t="shared" ref="C5:D5" si="0">+C4/C3</f>
        <v>#DIV/0!</v>
      </c>
      <c r="D5" s="12" t="e">
        <f t="shared" si="0"/>
        <v>#DIV/0!</v>
      </c>
      <c r="E5" s="12">
        <f>+E4/E3</f>
        <v>161.66077738515901</v>
      </c>
      <c r="F5" s="12" t="e">
        <f t="shared" ref="F5:N5" si="1">+F4/F3</f>
        <v>#DIV/0!</v>
      </c>
      <c r="G5" s="12">
        <f t="shared" si="1"/>
        <v>172.36842105263159</v>
      </c>
      <c r="H5" s="12">
        <f t="shared" ref="H5" si="2">+H4/H3</f>
        <v>169.70400000000001</v>
      </c>
      <c r="I5" s="12">
        <f t="shared" si="1"/>
        <v>163.68078175895766</v>
      </c>
      <c r="J5" s="12" t="e">
        <f t="shared" si="1"/>
        <v>#DIV/0!</v>
      </c>
      <c r="K5" s="12">
        <f t="shared" si="1"/>
        <v>171.43356643356643</v>
      </c>
      <c r="L5" s="12">
        <f t="shared" si="1"/>
        <v>174.97761194029852</v>
      </c>
      <c r="M5" s="12" t="e">
        <f t="shared" si="1"/>
        <v>#DIV/0!</v>
      </c>
      <c r="N5" s="12" t="e">
        <f t="shared" si="1"/>
        <v>#DIV/0!</v>
      </c>
    </row>
    <row r="6" spans="1:22" s="12" customFormat="1">
      <c r="A6" s="6"/>
      <c r="B6" s="6"/>
    </row>
    <row r="7" spans="1:22" s="12" customFormat="1">
      <c r="A7" s="6"/>
      <c r="B7" s="6" t="s">
        <v>39</v>
      </c>
      <c r="E7" s="12">
        <v>1478</v>
      </c>
      <c r="G7" s="12">
        <v>1015</v>
      </c>
      <c r="H7" s="12">
        <v>1308</v>
      </c>
      <c r="I7" s="12">
        <v>1572</v>
      </c>
      <c r="K7" s="12">
        <v>1954</v>
      </c>
      <c r="L7" s="12">
        <v>1377</v>
      </c>
    </row>
    <row r="8" spans="1:22" s="12" customFormat="1">
      <c r="A8" s="6"/>
      <c r="B8" s="6" t="s">
        <v>40</v>
      </c>
      <c r="E8" s="12">
        <v>1533</v>
      </c>
      <c r="G8" s="12">
        <v>567</v>
      </c>
      <c r="H8" s="12">
        <v>1048</v>
      </c>
      <c r="I8" s="12">
        <v>1726</v>
      </c>
      <c r="K8" s="12">
        <v>597</v>
      </c>
      <c r="L8" s="12">
        <v>1233</v>
      </c>
    </row>
    <row r="9" spans="1:22" s="12" customFormat="1">
      <c r="A9" s="6"/>
      <c r="B9" s="6" t="s">
        <v>41</v>
      </c>
      <c r="E9" s="12">
        <v>178</v>
      </c>
      <c r="G9" s="12">
        <v>307</v>
      </c>
      <c r="H9" s="12">
        <v>185</v>
      </c>
      <c r="I9" s="12">
        <v>199</v>
      </c>
      <c r="K9" s="12">
        <v>343</v>
      </c>
      <c r="L9" s="12">
        <v>231</v>
      </c>
    </row>
    <row r="10" spans="1:22" s="12" customFormat="1">
      <c r="A10" s="6"/>
      <c r="B10" s="6" t="s">
        <v>42</v>
      </c>
      <c r="E10" s="12">
        <v>208</v>
      </c>
      <c r="G10" s="12">
        <v>253</v>
      </c>
      <c r="H10" s="12">
        <v>207</v>
      </c>
      <c r="I10" s="12">
        <v>235</v>
      </c>
      <c r="K10" s="12">
        <v>278</v>
      </c>
      <c r="L10" s="12">
        <v>255</v>
      </c>
    </row>
    <row r="11" spans="1:22" s="13" customFormat="1">
      <c r="A11" s="9"/>
      <c r="B11" s="9" t="s">
        <v>25</v>
      </c>
      <c r="E11" s="13">
        <v>3397</v>
      </c>
      <c r="G11" s="13">
        <v>2142</v>
      </c>
      <c r="H11" s="13">
        <v>2748</v>
      </c>
      <c r="I11" s="13">
        <v>3732</v>
      </c>
      <c r="K11" s="13">
        <v>2272</v>
      </c>
      <c r="L11" s="13">
        <v>3096</v>
      </c>
    </row>
    <row r="12" spans="1:22" s="12" customFormat="1">
      <c r="A12" s="6"/>
      <c r="B12" s="6" t="s">
        <v>26</v>
      </c>
      <c r="E12" s="12">
        <v>459</v>
      </c>
      <c r="G12" s="12">
        <v>480</v>
      </c>
      <c r="H12" s="12">
        <v>506</v>
      </c>
      <c r="I12" s="12">
        <v>465</v>
      </c>
      <c r="K12" s="12">
        <v>506</v>
      </c>
      <c r="L12" s="12">
        <v>544</v>
      </c>
    </row>
    <row r="13" spans="1:22" s="12" customFormat="1">
      <c r="A13" s="6"/>
      <c r="B13" s="6" t="s">
        <v>27</v>
      </c>
      <c r="C13" s="12">
        <f t="shared" ref="C13:H13" si="3">+C11-C12</f>
        <v>0</v>
      </c>
      <c r="D13" s="12">
        <f t="shared" si="3"/>
        <v>0</v>
      </c>
      <c r="E13" s="12">
        <f t="shared" si="3"/>
        <v>2938</v>
      </c>
      <c r="F13" s="12">
        <f t="shared" si="3"/>
        <v>0</v>
      </c>
      <c r="G13" s="12">
        <f t="shared" si="3"/>
        <v>1662</v>
      </c>
      <c r="H13" s="12">
        <f t="shared" si="3"/>
        <v>2242</v>
      </c>
      <c r="I13" s="12">
        <f t="shared" ref="I13:N13" si="4">+I11-I12</f>
        <v>3267</v>
      </c>
      <c r="J13" s="12">
        <f t="shared" si="4"/>
        <v>0</v>
      </c>
      <c r="K13" s="12">
        <f t="shared" si="4"/>
        <v>1766</v>
      </c>
      <c r="L13" s="12">
        <f t="shared" si="4"/>
        <v>2552</v>
      </c>
      <c r="M13" s="12">
        <f t="shared" si="4"/>
        <v>0</v>
      </c>
      <c r="N13" s="12">
        <f t="shared" si="4"/>
        <v>0</v>
      </c>
    </row>
    <row r="14" spans="1:22" s="12" customFormat="1">
      <c r="A14" s="6"/>
      <c r="B14" s="6" t="s">
        <v>28</v>
      </c>
      <c r="E14" s="12">
        <v>316</v>
      </c>
      <c r="G14" s="12">
        <v>285</v>
      </c>
      <c r="H14" s="12">
        <v>338</v>
      </c>
      <c r="I14" s="12">
        <v>369</v>
      </c>
      <c r="K14" s="12">
        <v>303</v>
      </c>
      <c r="L14" s="12">
        <v>332</v>
      </c>
    </row>
    <row r="15" spans="1:22" s="12" customFormat="1">
      <c r="A15" s="6"/>
      <c r="B15" s="6" t="s">
        <v>29</v>
      </c>
      <c r="E15" s="12">
        <v>419</v>
      </c>
      <c r="G15" s="12">
        <v>475</v>
      </c>
      <c r="H15" s="12">
        <v>519</v>
      </c>
      <c r="I15" s="12">
        <v>524</v>
      </c>
      <c r="K15" s="12">
        <v>568</v>
      </c>
      <c r="L15" s="12">
        <v>610</v>
      </c>
    </row>
    <row r="16" spans="1:22" s="12" customFormat="1">
      <c r="A16" s="6"/>
      <c r="B16" s="6" t="s">
        <v>30</v>
      </c>
      <c r="E16" s="12">
        <v>403</v>
      </c>
      <c r="G16" s="12">
        <v>514</v>
      </c>
      <c r="H16" s="12">
        <v>573</v>
      </c>
      <c r="I16" s="12">
        <v>514</v>
      </c>
      <c r="K16" s="12">
        <v>563</v>
      </c>
      <c r="L16" s="12">
        <v>691</v>
      </c>
    </row>
    <row r="17" spans="1:72" s="12" customFormat="1">
      <c r="A17" s="6"/>
      <c r="B17" s="6" t="s">
        <v>31</v>
      </c>
      <c r="E17" s="12">
        <v>304</v>
      </c>
      <c r="G17" s="12">
        <v>287</v>
      </c>
      <c r="H17" s="12">
        <v>315</v>
      </c>
      <c r="I17" s="12">
        <v>335</v>
      </c>
      <c r="K17" s="12">
        <v>294</v>
      </c>
      <c r="L17" s="12">
        <v>307</v>
      </c>
    </row>
    <row r="18" spans="1:72" s="12" customFormat="1">
      <c r="A18" s="6"/>
      <c r="B18" s="6" t="s">
        <v>32</v>
      </c>
      <c r="C18" s="12">
        <f t="shared" ref="C18:I18" si="5">+C13-SUM(C14:C17)</f>
        <v>0</v>
      </c>
      <c r="D18" s="12">
        <f t="shared" si="5"/>
        <v>0</v>
      </c>
      <c r="E18" s="12">
        <f t="shared" si="5"/>
        <v>1496</v>
      </c>
      <c r="F18" s="12">
        <f t="shared" si="5"/>
        <v>0</v>
      </c>
      <c r="G18" s="12">
        <f t="shared" si="5"/>
        <v>101</v>
      </c>
      <c r="H18" s="12">
        <f t="shared" ref="H18" si="6">+H13-SUM(H14:H17)</f>
        <v>497</v>
      </c>
      <c r="I18" s="12">
        <f t="shared" si="5"/>
        <v>1525</v>
      </c>
      <c r="J18" s="12">
        <f>+J13-SUM(J14:J17)</f>
        <v>0</v>
      </c>
      <c r="K18" s="12">
        <f t="shared" ref="K18:N18" si="7">+K13-SUM(K14:K17)</f>
        <v>38</v>
      </c>
      <c r="L18" s="12">
        <f t="shared" si="7"/>
        <v>612</v>
      </c>
      <c r="M18" s="12">
        <f t="shared" si="7"/>
        <v>0</v>
      </c>
      <c r="N18" s="12">
        <f t="shared" si="7"/>
        <v>0</v>
      </c>
    </row>
    <row r="19" spans="1:72" s="12" customFormat="1">
      <c r="A19" s="6"/>
      <c r="B19" s="6" t="s">
        <v>33</v>
      </c>
      <c r="E19" s="12">
        <v>192</v>
      </c>
      <c r="G19" s="12">
        <v>202</v>
      </c>
      <c r="H19" s="12">
        <v>226</v>
      </c>
      <c r="I19" s="12">
        <v>207</v>
      </c>
      <c r="K19" s="12">
        <v>173</v>
      </c>
      <c r="L19" s="12">
        <v>190</v>
      </c>
    </row>
    <row r="20" spans="1:72" s="12" customFormat="1">
      <c r="A20" s="6"/>
      <c r="B20" s="6" t="s">
        <v>34</v>
      </c>
      <c r="E20" s="12">
        <v>-9</v>
      </c>
      <c r="G20" s="12">
        <v>-10</v>
      </c>
      <c r="H20" s="12">
        <v>-42</v>
      </c>
      <c r="I20" s="12">
        <v>3</v>
      </c>
      <c r="K20" s="12">
        <v>-38</v>
      </c>
      <c r="L20" s="12">
        <v>-23</v>
      </c>
    </row>
    <row r="21" spans="1:72" s="12" customFormat="1">
      <c r="A21" s="6"/>
      <c r="B21" s="6" t="s">
        <v>35</v>
      </c>
      <c r="C21" s="12">
        <f t="shared" ref="C21:D21" si="8">+C18+SUM(C19:C20)</f>
        <v>0</v>
      </c>
      <c r="D21" s="12">
        <f t="shared" si="8"/>
        <v>0</v>
      </c>
      <c r="E21" s="12">
        <f>+E18+SUM(E19:E20)</f>
        <v>1679</v>
      </c>
      <c r="F21" s="12">
        <f t="shared" ref="F21:N21" si="9">+F18+SUM(F19:F20)</f>
        <v>0</v>
      </c>
      <c r="G21" s="12">
        <f t="shared" si="9"/>
        <v>293</v>
      </c>
      <c r="H21" s="12">
        <f t="shared" ref="H21" si="10">+H18+SUM(H19:H20)</f>
        <v>681</v>
      </c>
      <c r="I21" s="12">
        <f t="shared" si="9"/>
        <v>1735</v>
      </c>
      <c r="J21" s="12">
        <f t="shared" si="9"/>
        <v>0</v>
      </c>
      <c r="K21" s="12">
        <f t="shared" si="9"/>
        <v>173</v>
      </c>
      <c r="L21" s="12">
        <f t="shared" si="9"/>
        <v>779</v>
      </c>
      <c r="M21" s="12">
        <f t="shared" si="9"/>
        <v>0</v>
      </c>
      <c r="N21" s="12">
        <f t="shared" si="9"/>
        <v>0</v>
      </c>
    </row>
    <row r="22" spans="1:72" s="12" customFormat="1">
      <c r="A22" s="6"/>
      <c r="B22" s="6" t="s">
        <v>36</v>
      </c>
      <c r="E22" s="12">
        <v>-2695</v>
      </c>
      <c r="G22" s="12">
        <v>29</v>
      </c>
      <c r="H22" s="12">
        <v>126</v>
      </c>
      <c r="I22" s="12">
        <v>367</v>
      </c>
      <c r="K22" s="12">
        <v>19</v>
      </c>
      <c r="L22" s="12">
        <v>137</v>
      </c>
    </row>
    <row r="23" spans="1:72" s="12" customFormat="1">
      <c r="A23" s="6"/>
      <c r="B23" s="6" t="s">
        <v>37</v>
      </c>
      <c r="C23" s="12">
        <f t="shared" ref="C23:H23" si="11">+C21-C22</f>
        <v>0</v>
      </c>
      <c r="D23" s="12">
        <f t="shared" si="11"/>
        <v>0</v>
      </c>
      <c r="E23" s="12">
        <f t="shared" si="11"/>
        <v>4374</v>
      </c>
      <c r="F23" s="12">
        <f t="shared" si="11"/>
        <v>0</v>
      </c>
      <c r="G23" s="12">
        <f t="shared" si="11"/>
        <v>264</v>
      </c>
      <c r="H23" s="12">
        <f t="shared" si="11"/>
        <v>555</v>
      </c>
      <c r="I23" s="12">
        <f>+I21-I22</f>
        <v>1368</v>
      </c>
      <c r="J23" s="12">
        <f t="shared" ref="J23:N23" si="12">+J21-J22</f>
        <v>0</v>
      </c>
      <c r="K23" s="12">
        <f t="shared" si="12"/>
        <v>154</v>
      </c>
      <c r="L23" s="12">
        <f t="shared" si="12"/>
        <v>642</v>
      </c>
      <c r="M23" s="12">
        <f t="shared" si="12"/>
        <v>0</v>
      </c>
      <c r="N23" s="12">
        <f t="shared" si="12"/>
        <v>0</v>
      </c>
    </row>
    <row r="24" spans="1:72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</row>
    <row r="25" spans="1:72">
      <c r="B25" s="6" t="s">
        <v>38</v>
      </c>
      <c r="C25" s="10" t="e">
        <f t="shared" ref="C25:H25" si="13">+C23/C26</f>
        <v>#DIV/0!</v>
      </c>
      <c r="D25" s="10" t="e">
        <f t="shared" si="13"/>
        <v>#DIV/0!</v>
      </c>
      <c r="E25" s="10">
        <f t="shared" si="13"/>
        <v>6.8343749999999996</v>
      </c>
      <c r="F25" s="10" t="e">
        <f t="shared" si="13"/>
        <v>#DIV/0!</v>
      </c>
      <c r="G25" s="10">
        <f t="shared" si="13"/>
        <v>0.41379310344827586</v>
      </c>
      <c r="H25" s="10">
        <f t="shared" si="13"/>
        <v>0.87401574803149606</v>
      </c>
      <c r="I25" s="10">
        <f>+I23/I26</f>
        <v>2.167987321711569</v>
      </c>
      <c r="J25" s="10" t="e">
        <f t="shared" ref="J25:N25" si="14">+J23/J26</f>
        <v>#DIV/0!</v>
      </c>
      <c r="K25" s="10">
        <f t="shared" si="14"/>
        <v>0.24798711755233493</v>
      </c>
      <c r="L25" s="10">
        <f t="shared" si="14"/>
        <v>1.0422077922077921</v>
      </c>
      <c r="M25" s="10" t="e">
        <f t="shared" si="14"/>
        <v>#DIV/0!</v>
      </c>
      <c r="N25" s="10" t="e">
        <f t="shared" si="14"/>
        <v>#DIV/0!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2">
      <c r="B26" s="6" t="s">
        <v>4</v>
      </c>
      <c r="C26" s="8"/>
      <c r="D26" s="8"/>
      <c r="E26" s="8">
        <v>640</v>
      </c>
      <c r="F26" s="8"/>
      <c r="G26" s="8">
        <v>638</v>
      </c>
      <c r="H26" s="8">
        <v>635</v>
      </c>
      <c r="I26" s="8">
        <v>631</v>
      </c>
      <c r="J26" s="8"/>
      <c r="K26" s="8">
        <v>621</v>
      </c>
      <c r="L26" s="8">
        <v>616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</row>
    <row r="27" spans="1:72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</row>
    <row r="28" spans="1:72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2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</row>
    <row r="30" spans="1:72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</row>
    <row r="31" spans="1:72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3:7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3:7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3:7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3:7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3:7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3:7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3:7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3:7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3:7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3:7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3:7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3:7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3:7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3:7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3:7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3:7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</row>
    <row r="49" spans="3:7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3:7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3:7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3:7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3:7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3:7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3:7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3:7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3:7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3:7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3:7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3:7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3:7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3:7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3:7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3:7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3:7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</row>
    <row r="66" spans="3:7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</row>
    <row r="67" spans="3:7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</row>
    <row r="68" spans="3:7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</row>
    <row r="69" spans="3:7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</row>
    <row r="70" spans="3:7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</row>
    <row r="71" spans="3:7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</row>
    <row r="72" spans="3:7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</row>
    <row r="73" spans="3:7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</row>
    <row r="74" spans="3:7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</row>
    <row r="75" spans="3:7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</row>
    <row r="76" spans="3:7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</row>
    <row r="77" spans="3:7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</row>
    <row r="78" spans="3:7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</row>
    <row r="79" spans="3:7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</row>
    <row r="80" spans="3:7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</row>
    <row r="81" spans="3:7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</row>
    <row r="82" spans="3:7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</row>
    <row r="83" spans="3:7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</row>
    <row r="84" spans="3:7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</row>
    <row r="85" spans="3:7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</row>
    <row r="86" spans="3:7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</row>
    <row r="87" spans="3:7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</row>
    <row r="88" spans="3:7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</row>
    <row r="89" spans="3:7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</row>
    <row r="90" spans="3:7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</row>
    <row r="91" spans="3:7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</row>
    <row r="92" spans="3:7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</row>
    <row r="93" spans="3:7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</row>
    <row r="94" spans="3:7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</row>
    <row r="95" spans="3:7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</row>
    <row r="96" spans="3:7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</row>
    <row r="97" spans="3:7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</row>
    <row r="98" spans="3:7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</row>
    <row r="99" spans="3:7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</row>
    <row r="100" spans="3:7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</row>
    <row r="101" spans="3:7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</row>
    <row r="102" spans="3:7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</row>
    <row r="103" spans="3:7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</row>
    <row r="104" spans="3:7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</row>
    <row r="105" spans="3:7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</row>
    <row r="106" spans="3:7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</row>
    <row r="107" spans="3:7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</row>
    <row r="108" spans="3:7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</row>
    <row r="109" spans="3:7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</row>
    <row r="110" spans="3:7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</row>
    <row r="111" spans="3:7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</row>
    <row r="112" spans="3:7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</row>
    <row r="113" spans="3:7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</row>
    <row r="114" spans="3:7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</row>
    <row r="115" spans="3:7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</row>
    <row r="116" spans="3:7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</row>
    <row r="117" spans="3:7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</row>
    <row r="118" spans="3:7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</row>
    <row r="119" spans="3:7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</row>
    <row r="120" spans="3:7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</row>
    <row r="121" spans="3:7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</row>
    <row r="122" spans="3:7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</row>
    <row r="123" spans="3:7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</row>
    <row r="124" spans="3:7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</row>
    <row r="125" spans="3:7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</row>
    <row r="126" spans="3:7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</row>
    <row r="127" spans="3:7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</row>
    <row r="128" spans="3:7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</row>
    <row r="129" spans="3:7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</row>
    <row r="130" spans="3:7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</row>
    <row r="131" spans="3:7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</row>
    <row r="132" spans="3:7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</row>
    <row r="133" spans="3:7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</row>
    <row r="134" spans="3:7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</row>
    <row r="135" spans="3:7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</row>
    <row r="136" spans="3:7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</row>
    <row r="137" spans="3:7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</row>
    <row r="138" spans="3:7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</row>
    <row r="139" spans="3:7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</row>
    <row r="140" spans="3:7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</row>
    <row r="141" spans="3:7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</row>
    <row r="142" spans="3:7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</row>
    <row r="143" spans="3:7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</row>
    <row r="144" spans="3:7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</row>
    <row r="145" spans="3:7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</row>
    <row r="146" spans="3:7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</row>
    <row r="147" spans="3:7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</row>
    <row r="148" spans="3:7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</row>
    <row r="149" spans="3:7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</row>
    <row r="150" spans="3:7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</row>
    <row r="151" spans="3:7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</row>
    <row r="152" spans="3:7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</row>
    <row r="153" spans="3:7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</row>
    <row r="154" spans="3:7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</row>
    <row r="155" spans="3:7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</row>
    <row r="156" spans="3:7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</row>
    <row r="157" spans="3:7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</row>
    <row r="158" spans="3:7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</row>
    <row r="159" spans="3:7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</row>
    <row r="160" spans="3:7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</row>
    <row r="161" spans="3:7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</row>
    <row r="162" spans="3:7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</row>
    <row r="163" spans="3:7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</row>
    <row r="164" spans="3:7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</row>
    <row r="165" spans="3:7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</row>
    <row r="166" spans="3:7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</row>
  </sheetData>
  <hyperlinks>
    <hyperlink ref="A1" location="Main!A1" display="Main" xr:uid="{B15D443D-9539-40E7-A989-476F5DFC6F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2025-01-15T13:01:03Z</dcterms:created>
  <dcterms:modified xsi:type="dcterms:W3CDTF">2025-09-24T12:45:06Z</dcterms:modified>
</cp:coreProperties>
</file>