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D06B445C-B683-47D8-B5EB-A698AE3AE76D}" xr6:coauthVersionLast="47" xr6:coauthVersionMax="47" xr10:uidLastSave="{00000000-0000-0000-0000-000000000000}"/>
  <bookViews>
    <workbookView xWindow="225" yWindow="3510" windowWidth="38175" windowHeight="15240" xr2:uid="{AE35FE02-C0F4-427E-A3D8-609427A1DAE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2" l="1"/>
  <c r="G44" i="2"/>
  <c r="F44" i="2"/>
  <c r="E44" i="2"/>
  <c r="D44" i="2"/>
  <c r="C44" i="2"/>
  <c r="H43" i="2"/>
  <c r="G43" i="2"/>
  <c r="F43" i="2"/>
  <c r="E43" i="2"/>
  <c r="D43" i="2"/>
  <c r="C43" i="2"/>
  <c r="H42" i="2"/>
  <c r="G42" i="2"/>
  <c r="F42" i="2"/>
  <c r="E42" i="2"/>
  <c r="D42" i="2"/>
  <c r="C42" i="2"/>
  <c r="G40" i="2"/>
  <c r="G39" i="2"/>
  <c r="G38" i="2"/>
  <c r="G41" i="2"/>
  <c r="H41" i="2"/>
  <c r="H40" i="2"/>
  <c r="H39" i="2"/>
  <c r="H38" i="2"/>
  <c r="G37" i="2"/>
  <c r="G36" i="2"/>
  <c r="G35" i="2"/>
  <c r="G34" i="2"/>
  <c r="H37" i="2"/>
  <c r="H36" i="2"/>
  <c r="H35" i="2"/>
  <c r="H34" i="2"/>
  <c r="F19" i="2"/>
  <c r="E19" i="2"/>
  <c r="E23" i="2" s="1"/>
  <c r="E27" i="2" s="1"/>
  <c r="E29" i="2" s="1"/>
  <c r="E31" i="2" s="1"/>
  <c r="D19" i="2"/>
  <c r="C19" i="2"/>
  <c r="C23" i="2" s="1"/>
  <c r="C27" i="2" s="1"/>
  <c r="C29" i="2" s="1"/>
  <c r="C31" i="2" s="1"/>
  <c r="H19" i="2"/>
  <c r="H23" i="2" s="1"/>
  <c r="H27" i="2" s="1"/>
  <c r="H29" i="2" s="1"/>
  <c r="H31" i="2" s="1"/>
  <c r="J23" i="2"/>
  <c r="J27" i="2" s="1"/>
  <c r="J29" i="2" s="1"/>
  <c r="I23" i="2"/>
  <c r="I27" i="2" s="1"/>
  <c r="I29" i="2" s="1"/>
  <c r="F23" i="2"/>
  <c r="F27" i="2" s="1"/>
  <c r="F29" i="2" s="1"/>
  <c r="F31" i="2" s="1"/>
  <c r="D23" i="2"/>
  <c r="D27" i="2" s="1"/>
  <c r="D29" i="2" s="1"/>
  <c r="D31" i="2" s="1"/>
  <c r="G19" i="2"/>
  <c r="G23" i="2" s="1"/>
  <c r="G27" i="2" s="1"/>
  <c r="G29" i="2" s="1"/>
  <c r="G31" i="2" s="1"/>
  <c r="I5" i="1"/>
  <c r="I3" i="1"/>
  <c r="P44" i="2"/>
  <c r="O44" i="2"/>
  <c r="N44" i="2"/>
  <c r="Q43" i="2"/>
  <c r="Q42" i="2"/>
  <c r="P41" i="2"/>
  <c r="O41" i="2"/>
  <c r="N41" i="2"/>
  <c r="M41" i="2"/>
  <c r="P40" i="2"/>
  <c r="O40" i="2"/>
  <c r="N40" i="2"/>
  <c r="M40" i="2"/>
  <c r="P39" i="2"/>
  <c r="O39" i="2"/>
  <c r="N39" i="2"/>
  <c r="M39" i="2"/>
  <c r="P38" i="2"/>
  <c r="O38" i="2"/>
  <c r="N38" i="2"/>
  <c r="M38" i="2"/>
  <c r="Q41" i="2"/>
  <c r="Q40" i="2"/>
  <c r="Q39" i="2"/>
  <c r="Q38" i="2"/>
  <c r="P37" i="2"/>
  <c r="O37" i="2"/>
  <c r="N37" i="2"/>
  <c r="M37" i="2"/>
  <c r="P36" i="2"/>
  <c r="O36" i="2"/>
  <c r="N36" i="2"/>
  <c r="M36" i="2"/>
  <c r="P35" i="2"/>
  <c r="O35" i="2"/>
  <c r="N35" i="2"/>
  <c r="M35" i="2"/>
  <c r="P34" i="2"/>
  <c r="O34" i="2"/>
  <c r="N34" i="2"/>
  <c r="M34" i="2"/>
  <c r="Q37" i="2"/>
  <c r="Q36" i="2"/>
  <c r="Q35" i="2"/>
  <c r="Q34" i="2"/>
  <c r="P19" i="2"/>
  <c r="P23" i="2" s="1"/>
  <c r="P27" i="2" s="1"/>
  <c r="P29" i="2" s="1"/>
  <c r="P31" i="2" s="1"/>
  <c r="O19" i="2"/>
  <c r="O23" i="2" s="1"/>
  <c r="O27" i="2" s="1"/>
  <c r="O29" i="2" s="1"/>
  <c r="O31" i="2" s="1"/>
  <c r="N19" i="2"/>
  <c r="N23" i="2" s="1"/>
  <c r="N27" i="2" s="1"/>
  <c r="N29" i="2" s="1"/>
  <c r="N31" i="2" s="1"/>
  <c r="M19" i="2"/>
  <c r="M23" i="2" s="1"/>
  <c r="M27" i="2" s="1"/>
  <c r="M29" i="2" s="1"/>
  <c r="M31" i="2" s="1"/>
  <c r="L19" i="2"/>
  <c r="L23" i="2" s="1"/>
  <c r="L27" i="2" s="1"/>
  <c r="L29" i="2" s="1"/>
  <c r="L31" i="2" s="1"/>
  <c r="Q19" i="2"/>
  <c r="Q23" i="2" s="1"/>
  <c r="Q27" i="2" s="1"/>
  <c r="Q29" i="2" s="1"/>
  <c r="Q31" i="2" s="1"/>
  <c r="I4" i="1"/>
  <c r="I7" i="1" s="1"/>
  <c r="M42" i="2" l="1"/>
  <c r="P42" i="2"/>
  <c r="L43" i="2"/>
  <c r="O43" i="2"/>
  <c r="L44" i="2"/>
  <c r="Q44" i="2"/>
  <c r="L42" i="2"/>
  <c r="N42" i="2"/>
  <c r="O42" i="2"/>
  <c r="M43" i="2"/>
  <c r="N43" i="2"/>
  <c r="P43" i="2"/>
  <c r="M44" i="2"/>
</calcChain>
</file>

<file path=xl/sharedStrings.xml><?xml version="1.0" encoding="utf-8"?>
<sst xmlns="http://schemas.openxmlformats.org/spreadsheetml/2006/main" count="72" uniqueCount="68">
  <si>
    <t>Snap</t>
  </si>
  <si>
    <t>numbers in mio USD</t>
  </si>
  <si>
    <t>Price</t>
  </si>
  <si>
    <t>Shares</t>
  </si>
  <si>
    <t>MC</t>
  </si>
  <si>
    <t>Cash</t>
  </si>
  <si>
    <t>Debt</t>
  </si>
  <si>
    <t>EV</t>
  </si>
  <si>
    <t>SNAP</t>
  </si>
  <si>
    <t>IR</t>
  </si>
  <si>
    <t>Q424</t>
  </si>
  <si>
    <t>Main</t>
  </si>
  <si>
    <t>Q124</t>
  </si>
  <si>
    <t>Q224</t>
  </si>
  <si>
    <t>Q324</t>
  </si>
  <si>
    <t>Q125</t>
  </si>
  <si>
    <t>Q225</t>
  </si>
  <si>
    <t>Q325</t>
  </si>
  <si>
    <t>Q425</t>
  </si>
  <si>
    <t>FY19</t>
  </si>
  <si>
    <t>FY20</t>
  </si>
  <si>
    <t>FY21</t>
  </si>
  <si>
    <t>FY22</t>
  </si>
  <si>
    <t>FY23</t>
  </si>
  <si>
    <t>FY24</t>
  </si>
  <si>
    <t>Notes</t>
  </si>
  <si>
    <t>Flagship product: Snapchat</t>
  </si>
  <si>
    <t>Camera, Visual Messaging, Snap Map, Spotlight, Stories</t>
  </si>
  <si>
    <t>Northa America DAUs</t>
  </si>
  <si>
    <t>Europe DAUs</t>
  </si>
  <si>
    <t>Rest of the World DAUs</t>
  </si>
  <si>
    <t>Total DAUs</t>
  </si>
  <si>
    <t>ARPU North America</t>
  </si>
  <si>
    <t>ARPU Europe</t>
  </si>
  <si>
    <t>ARPU Rest of the World</t>
  </si>
  <si>
    <t>Total ARPU</t>
  </si>
  <si>
    <t>Revenue</t>
  </si>
  <si>
    <t>COGS</t>
  </si>
  <si>
    <t>Gross Profit</t>
  </si>
  <si>
    <t>R&amp;D</t>
  </si>
  <si>
    <t>S&amp;M</t>
  </si>
  <si>
    <t>G&amp;A</t>
  </si>
  <si>
    <t>Operating Income</t>
  </si>
  <si>
    <t>Interest Income</t>
  </si>
  <si>
    <t>Interest Expense</t>
  </si>
  <si>
    <t>Other Income</t>
  </si>
  <si>
    <t>Pretax Income</t>
  </si>
  <si>
    <t>Tax Expense</t>
  </si>
  <si>
    <t>Net Income</t>
  </si>
  <si>
    <t>EPS</t>
  </si>
  <si>
    <t>North America Revenue</t>
  </si>
  <si>
    <t>Europe Revenue</t>
  </si>
  <si>
    <t>Rest of the World Revenue</t>
  </si>
  <si>
    <t>US DAU Growth</t>
  </si>
  <si>
    <t>EU DAU Growth</t>
  </si>
  <si>
    <t>ROW DAU Growth</t>
  </si>
  <si>
    <t>Revenue Growth</t>
  </si>
  <si>
    <t>US Revenue Growth</t>
  </si>
  <si>
    <t>EU Revnue Growth</t>
  </si>
  <si>
    <t>ROW Revenue Growth</t>
  </si>
  <si>
    <t>Gross Margin</t>
  </si>
  <si>
    <t xml:space="preserve">Operating Margin </t>
  </si>
  <si>
    <t>Tax Rate</t>
  </si>
  <si>
    <t>Total DAU Growth</t>
  </si>
  <si>
    <t xml:space="preserve">Advertising </t>
  </si>
  <si>
    <t>Other Revenue</t>
  </si>
  <si>
    <t>CEO</t>
  </si>
  <si>
    <t>Ewan Spiegel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</si>
</sst>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.00;\(#,##0.00\)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5" fillId="0" borderId="0" xfId="0" applyFont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0" fontId="6" fillId="0" borderId="0" xfId="1" applyFont="1"/>
    <xf numFmtId="0" fontId="7" fillId="0" borderId="0" xfId="0" applyFont="1"/>
    <xf numFmtId="3" fontId="2" fillId="0" borderId="0" xfId="0" applyNumberFormat="1" applyFont="1"/>
    <xf numFmtId="3" fontId="5" fillId="0" borderId="0" xfId="0" applyNumberFormat="1" applyFont="1"/>
    <xf numFmtId="4" fontId="2" fillId="0" borderId="0" xfId="0" applyNumberFormat="1" applyFont="1"/>
    <xf numFmtId="4" fontId="5" fillId="0" borderId="0" xfId="0" applyNumberFormat="1" applyFont="1"/>
    <xf numFmtId="164" fontId="5" fillId="0" borderId="0" xfId="0" applyNumberFormat="1" applyFont="1"/>
    <xf numFmtId="165" fontId="2" fillId="0" borderId="0" xfId="0" applyNumberFormat="1" applyFont="1"/>
    <xf numFmtId="9" fontId="2" fillId="0" borderId="0" xfId="2" applyFont="1"/>
    <xf numFmtId="9" fontId="5" fillId="0" borderId="0" xfId="2" applyFont="1"/>
    <xf numFmtId="0" fontId="1" fillId="0" borderId="0" xfId="0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.snap.com/overview/default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A58B0-72B1-43A3-9DAF-A00D690EB18D}">
  <dimension ref="A1:J27"/>
  <sheetViews>
    <sheetView tabSelected="1" zoomScale="200" zoomScaleNormal="200" workbookViewId="0">
      <selection activeCell="I3" sqref="I3"/>
    </sheetView>
  </sheetViews>
  <sheetFormatPr defaultRowHeight="12.75" x14ac:dyDescent="0.2"/>
  <cols>
    <col min="1" max="1" width="4.4257812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2</v>
      </c>
      <c r="I2" s="2">
        <v>8.16</v>
      </c>
    </row>
    <row r="3" spans="1:10" x14ac:dyDescent="0.2">
      <c r="H3" s="2" t="s">
        <v>3</v>
      </c>
      <c r="I3" s="3">
        <f>1435.682333+22.52329+231.626943</f>
        <v>1689.832566</v>
      </c>
      <c r="J3" s="4" t="s">
        <v>16</v>
      </c>
    </row>
    <row r="4" spans="1:10" x14ac:dyDescent="0.2">
      <c r="B4" s="2" t="s">
        <v>8</v>
      </c>
      <c r="H4" s="2" t="s">
        <v>4</v>
      </c>
      <c r="I4" s="3">
        <f>+I2*I3</f>
        <v>13789.033738560001</v>
      </c>
    </row>
    <row r="5" spans="1:10" x14ac:dyDescent="0.2">
      <c r="B5" s="5" t="s">
        <v>9</v>
      </c>
      <c r="H5" s="2" t="s">
        <v>5</v>
      </c>
      <c r="I5" s="3">
        <f>925.973+1967.072</f>
        <v>2893.0450000000001</v>
      </c>
      <c r="J5" s="4" t="s">
        <v>16</v>
      </c>
    </row>
    <row r="6" spans="1:10" x14ac:dyDescent="0.2">
      <c r="H6" s="2" t="s">
        <v>6</v>
      </c>
      <c r="I6" s="3">
        <v>3575.9720000000002</v>
      </c>
      <c r="J6" s="4" t="s">
        <v>16</v>
      </c>
    </row>
    <row r="7" spans="1:10" x14ac:dyDescent="0.2">
      <c r="H7" s="2" t="s">
        <v>7</v>
      </c>
      <c r="I7" s="3">
        <f>+I4-I5+I6</f>
        <v>14471.960738560001</v>
      </c>
    </row>
    <row r="9" spans="1:10" x14ac:dyDescent="0.2">
      <c r="H9" s="15" t="s">
        <v>66</v>
      </c>
      <c r="I9" s="15" t="s">
        <v>67</v>
      </c>
    </row>
    <row r="11" spans="1:10" x14ac:dyDescent="0.2">
      <c r="B11" s="6" t="s">
        <v>25</v>
      </c>
    </row>
    <row r="12" spans="1:10" x14ac:dyDescent="0.2">
      <c r="B12" s="2" t="s">
        <v>26</v>
      </c>
    </row>
    <row r="13" spans="1:10" x14ac:dyDescent="0.2">
      <c r="B13" s="2" t="s">
        <v>27</v>
      </c>
    </row>
    <row r="27" spans="3:3" x14ac:dyDescent="0.2">
      <c r="C27" s="7"/>
    </row>
  </sheetData>
  <hyperlinks>
    <hyperlink ref="B5" r:id="rId1" xr:uid="{7FBC78A8-A000-46C4-910F-3802DC11E1E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C3C0-DACB-4B3F-9687-8F4322138AEB}">
  <dimension ref="A1:BQ614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6" sqref="H6"/>
    </sheetView>
  </sheetViews>
  <sheetFormatPr defaultRowHeight="12.75" x14ac:dyDescent="0.2"/>
  <cols>
    <col min="1" max="1" width="5.42578125" style="2" bestFit="1" customWidth="1"/>
    <col min="2" max="2" width="28.42578125" style="2" customWidth="1"/>
    <col min="3" max="16384" width="9.140625" style="2"/>
  </cols>
  <sheetData>
    <row r="1" spans="1:69" x14ac:dyDescent="0.2">
      <c r="A1" s="5" t="s">
        <v>11</v>
      </c>
    </row>
    <row r="2" spans="1:69" x14ac:dyDescent="0.2">
      <c r="C2" s="4" t="s">
        <v>12</v>
      </c>
      <c r="D2" s="4" t="s">
        <v>13</v>
      </c>
      <c r="E2" s="4" t="s">
        <v>14</v>
      </c>
      <c r="F2" s="4" t="s">
        <v>10</v>
      </c>
      <c r="G2" s="4" t="s">
        <v>15</v>
      </c>
      <c r="H2" s="4" t="s">
        <v>16</v>
      </c>
      <c r="I2" s="4" t="s">
        <v>17</v>
      </c>
      <c r="J2" s="4" t="s">
        <v>18</v>
      </c>
      <c r="L2" s="4" t="s">
        <v>19</v>
      </c>
      <c r="M2" s="4" t="s">
        <v>20</v>
      </c>
      <c r="N2" s="4" t="s">
        <v>21</v>
      </c>
      <c r="O2" s="4" t="s">
        <v>22</v>
      </c>
      <c r="P2" s="4" t="s">
        <v>23</v>
      </c>
      <c r="Q2" s="4" t="s">
        <v>24</v>
      </c>
    </row>
    <row r="3" spans="1:69" x14ac:dyDescent="0.2">
      <c r="B3" s="2" t="s">
        <v>28</v>
      </c>
      <c r="C3" s="7">
        <v>100</v>
      </c>
      <c r="D3" s="7">
        <v>100</v>
      </c>
      <c r="E3" s="7">
        <v>100</v>
      </c>
      <c r="F3" s="7">
        <v>100</v>
      </c>
      <c r="G3" s="7">
        <v>99</v>
      </c>
      <c r="H3" s="7">
        <v>98</v>
      </c>
      <c r="I3" s="7"/>
      <c r="J3" s="7"/>
      <c r="K3" s="7"/>
      <c r="L3" s="7"/>
      <c r="M3" s="7"/>
      <c r="N3" s="7"/>
      <c r="O3" s="7">
        <v>100</v>
      </c>
      <c r="P3" s="7">
        <v>100</v>
      </c>
      <c r="Q3" s="7">
        <v>100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</row>
    <row r="4" spans="1:69" x14ac:dyDescent="0.2">
      <c r="B4" s="2" t="s">
        <v>29</v>
      </c>
      <c r="C4" s="7">
        <v>96</v>
      </c>
      <c r="D4" s="7">
        <v>97</v>
      </c>
      <c r="E4" s="7">
        <v>99</v>
      </c>
      <c r="F4" s="7">
        <v>99</v>
      </c>
      <c r="G4" s="7">
        <v>99</v>
      </c>
      <c r="H4" s="7">
        <v>100</v>
      </c>
      <c r="I4" s="7"/>
      <c r="J4" s="7"/>
      <c r="K4" s="7"/>
      <c r="L4" s="7"/>
      <c r="M4" s="7"/>
      <c r="N4" s="7"/>
      <c r="O4" s="7">
        <v>92</v>
      </c>
      <c r="P4" s="7">
        <v>96</v>
      </c>
      <c r="Q4" s="7">
        <v>99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</row>
    <row r="5" spans="1:69" x14ac:dyDescent="0.2">
      <c r="B5" s="2" t="s">
        <v>30</v>
      </c>
      <c r="C5" s="7">
        <v>226</v>
      </c>
      <c r="D5" s="7">
        <v>235</v>
      </c>
      <c r="E5" s="7">
        <v>244</v>
      </c>
      <c r="F5" s="7">
        <v>254</v>
      </c>
      <c r="G5" s="7">
        <v>262</v>
      </c>
      <c r="H5" s="7">
        <v>271</v>
      </c>
      <c r="I5" s="7"/>
      <c r="J5" s="7"/>
      <c r="K5" s="7"/>
      <c r="L5" s="7"/>
      <c r="M5" s="7"/>
      <c r="N5" s="7"/>
      <c r="O5" s="7">
        <v>183</v>
      </c>
      <c r="P5" s="7">
        <v>216</v>
      </c>
      <c r="Q5" s="7">
        <v>254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</row>
    <row r="6" spans="1:69" x14ac:dyDescent="0.2">
      <c r="B6" s="1" t="s">
        <v>31</v>
      </c>
      <c r="C6" s="8">
        <v>422</v>
      </c>
      <c r="D6" s="8">
        <v>432</v>
      </c>
      <c r="E6" s="8">
        <v>443</v>
      </c>
      <c r="F6" s="8">
        <v>453</v>
      </c>
      <c r="G6" s="8">
        <v>460</v>
      </c>
      <c r="H6" s="8">
        <v>469</v>
      </c>
      <c r="I6" s="8"/>
      <c r="J6" s="8"/>
      <c r="K6" s="8"/>
      <c r="L6" s="8"/>
      <c r="M6" s="8"/>
      <c r="N6" s="8"/>
      <c r="O6" s="8">
        <v>375</v>
      </c>
      <c r="P6" s="8">
        <v>424</v>
      </c>
      <c r="Q6" s="8">
        <v>453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</row>
    <row r="7" spans="1:69" x14ac:dyDescent="0.2">
      <c r="B7" s="2" t="s">
        <v>32</v>
      </c>
      <c r="C7" s="9">
        <v>7.44</v>
      </c>
      <c r="D7" s="9">
        <v>7.67</v>
      </c>
      <c r="E7" s="9">
        <v>8.5399999999999991</v>
      </c>
      <c r="F7" s="9">
        <v>9.73</v>
      </c>
      <c r="G7" s="9">
        <v>8.41</v>
      </c>
      <c r="H7" s="9">
        <v>8.33</v>
      </c>
      <c r="I7" s="9"/>
      <c r="J7" s="9"/>
      <c r="K7" s="9"/>
      <c r="L7" s="9"/>
      <c r="M7" s="9"/>
      <c r="N7" s="9"/>
      <c r="O7" s="9">
        <v>8.77</v>
      </c>
      <c r="P7" s="9">
        <v>8.9600000000000009</v>
      </c>
      <c r="Q7" s="9">
        <v>9.73</v>
      </c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</row>
    <row r="8" spans="1:69" x14ac:dyDescent="0.2">
      <c r="B8" s="2" t="s">
        <v>33</v>
      </c>
      <c r="C8" s="9">
        <v>2.04</v>
      </c>
      <c r="D8" s="9">
        <v>2.36</v>
      </c>
      <c r="E8" s="9">
        <v>2.52</v>
      </c>
      <c r="F8" s="9">
        <v>2.89</v>
      </c>
      <c r="G8" s="9">
        <v>2.2599999999999998</v>
      </c>
      <c r="H8" s="9">
        <v>2.65</v>
      </c>
      <c r="I8" s="9"/>
      <c r="J8" s="9"/>
      <c r="K8" s="9"/>
      <c r="L8" s="9"/>
      <c r="M8" s="9"/>
      <c r="N8" s="9"/>
      <c r="O8" s="9">
        <v>2.38</v>
      </c>
      <c r="P8" s="9">
        <v>2.4900000000000002</v>
      </c>
      <c r="Q8" s="9">
        <v>2.89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</row>
    <row r="9" spans="1:69" x14ac:dyDescent="0.2">
      <c r="B9" s="2" t="s">
        <v>34</v>
      </c>
      <c r="C9" s="9">
        <v>1.1299999999999999</v>
      </c>
      <c r="D9" s="9">
        <v>1.02</v>
      </c>
      <c r="E9" s="9">
        <v>1.0900000000000001</v>
      </c>
      <c r="F9" s="9">
        <v>1.19</v>
      </c>
      <c r="G9" s="9">
        <v>1.17</v>
      </c>
      <c r="H9" s="9">
        <v>0.96</v>
      </c>
      <c r="I9" s="9"/>
      <c r="J9" s="9"/>
      <c r="K9" s="9"/>
      <c r="L9" s="9"/>
      <c r="M9" s="9"/>
      <c r="N9" s="9"/>
      <c r="O9" s="9">
        <v>1.1000000000000001</v>
      </c>
      <c r="P9" s="9">
        <v>1.03</v>
      </c>
      <c r="Q9" s="9">
        <v>1.19</v>
      </c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</row>
    <row r="10" spans="1:69" x14ac:dyDescent="0.2">
      <c r="B10" s="1" t="s">
        <v>35</v>
      </c>
      <c r="C10" s="10">
        <v>2.83</v>
      </c>
      <c r="D10" s="10">
        <v>2.86</v>
      </c>
      <c r="E10" s="10">
        <v>3.1</v>
      </c>
      <c r="F10" s="10">
        <v>3.44</v>
      </c>
      <c r="G10" s="10">
        <v>2.96</v>
      </c>
      <c r="H10" s="10">
        <v>2.87</v>
      </c>
      <c r="I10" s="9"/>
      <c r="J10" s="9"/>
      <c r="K10" s="9"/>
      <c r="L10" s="9"/>
      <c r="M10" s="9"/>
      <c r="N10" s="9"/>
      <c r="O10" s="10">
        <v>3.47</v>
      </c>
      <c r="P10" s="10">
        <v>3.29</v>
      </c>
      <c r="Q10" s="10">
        <v>3.44</v>
      </c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</row>
    <row r="11" spans="1:69" x14ac:dyDescent="0.2">
      <c r="B11" s="1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</row>
    <row r="12" spans="1:69" x14ac:dyDescent="0.2">
      <c r="B12" s="2" t="s">
        <v>50</v>
      </c>
      <c r="C12" s="3">
        <v>733.38800000000003</v>
      </c>
      <c r="D12" s="3">
        <v>741.58799999999997</v>
      </c>
      <c r="E12" s="3"/>
      <c r="F12" s="3"/>
      <c r="G12" s="3">
        <v>804.93399999999997</v>
      </c>
      <c r="H12" s="3">
        <v>804.39499999999998</v>
      </c>
      <c r="I12" s="3"/>
      <c r="J12" s="3"/>
      <c r="K12" s="3"/>
      <c r="L12" s="3"/>
      <c r="M12" s="3"/>
      <c r="N12" s="3"/>
      <c r="O12" s="3">
        <v>3205.5540000000001</v>
      </c>
      <c r="P12" s="3">
        <v>2952.3009999999999</v>
      </c>
      <c r="Q12" s="3">
        <v>3236.2170000000001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</row>
    <row r="13" spans="1:69" x14ac:dyDescent="0.2">
      <c r="B13" s="2" t="s">
        <v>51</v>
      </c>
      <c r="C13" s="3">
        <v>200.09200000000001</v>
      </c>
      <c r="D13" s="3">
        <v>235.18600000000001</v>
      </c>
      <c r="E13" s="3"/>
      <c r="F13" s="3"/>
      <c r="G13" s="3">
        <v>223.25700000000001</v>
      </c>
      <c r="H13" s="3">
        <v>254.209</v>
      </c>
      <c r="I13" s="3"/>
      <c r="J13" s="3"/>
      <c r="K13" s="3"/>
      <c r="L13" s="3"/>
      <c r="M13" s="3"/>
      <c r="N13" s="3"/>
      <c r="O13" s="3">
        <v>712.76400000000001</v>
      </c>
      <c r="P13" s="3">
        <v>772.07799999999997</v>
      </c>
      <c r="Q13" s="3">
        <v>957.07500000000005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</row>
    <row r="14" spans="1:69" x14ac:dyDescent="0.2">
      <c r="B14" s="2" t="s">
        <v>52</v>
      </c>
      <c r="C14" s="3">
        <v>261.29300000000001</v>
      </c>
      <c r="D14" s="3">
        <v>259.99400000000003</v>
      </c>
      <c r="E14" s="3"/>
      <c r="F14" s="3"/>
      <c r="G14" s="3">
        <v>335.02600000000001</v>
      </c>
      <c r="H14" s="3">
        <v>286.32600000000002</v>
      </c>
      <c r="I14" s="3"/>
      <c r="J14" s="3"/>
      <c r="K14" s="3"/>
      <c r="L14" s="3"/>
      <c r="M14" s="3"/>
      <c r="N14" s="3"/>
      <c r="O14" s="3">
        <v>683.529</v>
      </c>
      <c r="P14" s="3">
        <v>881.73599999999999</v>
      </c>
      <c r="Q14" s="3">
        <v>1168.106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</row>
    <row r="15" spans="1:69" x14ac:dyDescent="0.2">
      <c r="B15" s="2" t="s">
        <v>64</v>
      </c>
      <c r="C15" s="3">
        <v>1107.854</v>
      </c>
      <c r="D15" s="3">
        <v>1132.067</v>
      </c>
      <c r="E15" s="3"/>
      <c r="F15" s="3"/>
      <c r="G15" s="3">
        <v>1210.8689999999999</v>
      </c>
      <c r="H15" s="3">
        <v>1173.548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</row>
    <row r="16" spans="1:69" x14ac:dyDescent="0.2">
      <c r="B16" s="2" t="s">
        <v>65</v>
      </c>
      <c r="C16" s="3">
        <v>86.918999999999997</v>
      </c>
      <c r="D16" s="3">
        <v>104.70099999999999</v>
      </c>
      <c r="E16" s="3"/>
      <c r="F16" s="3"/>
      <c r="G16" s="3">
        <v>152.34800000000001</v>
      </c>
      <c r="H16" s="3">
        <v>171.38200000000001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</row>
    <row r="17" spans="2:69" x14ac:dyDescent="0.2">
      <c r="B17" s="1" t="s">
        <v>36</v>
      </c>
      <c r="C17" s="11">
        <v>1194.7729999999999</v>
      </c>
      <c r="D17" s="11">
        <v>1236.768</v>
      </c>
      <c r="E17" s="11"/>
      <c r="F17" s="11"/>
      <c r="G17" s="11">
        <v>1363.2170000000001</v>
      </c>
      <c r="H17" s="11">
        <v>1344.93</v>
      </c>
      <c r="I17" s="11"/>
      <c r="J17" s="11"/>
      <c r="K17" s="11"/>
      <c r="L17" s="11"/>
      <c r="M17" s="11"/>
      <c r="N17" s="11"/>
      <c r="O17" s="11">
        <v>4601.8469999999998</v>
      </c>
      <c r="P17" s="11">
        <v>4606.1149999999998</v>
      </c>
      <c r="Q17" s="11">
        <v>5361.3980000000001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</row>
    <row r="18" spans="2:69" x14ac:dyDescent="0.2">
      <c r="B18" s="2" t="s">
        <v>37</v>
      </c>
      <c r="C18" s="3">
        <v>574.74900000000002</v>
      </c>
      <c r="D18" s="3">
        <v>588.92100000000005</v>
      </c>
      <c r="E18" s="3"/>
      <c r="F18" s="3"/>
      <c r="G18" s="3">
        <v>639.57899999999995</v>
      </c>
      <c r="H18" s="3">
        <v>653.33299999999997</v>
      </c>
      <c r="I18" s="3"/>
      <c r="J18" s="3"/>
      <c r="K18" s="3"/>
      <c r="L18" s="3"/>
      <c r="M18" s="3"/>
      <c r="N18" s="3"/>
      <c r="O18" s="3">
        <v>1815.3420000000001</v>
      </c>
      <c r="P18" s="3">
        <v>2114.1170000000002</v>
      </c>
      <c r="Q18" s="3">
        <v>2474.2370000000001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</row>
    <row r="19" spans="2:69" x14ac:dyDescent="0.2">
      <c r="B19" s="2" t="s">
        <v>38</v>
      </c>
      <c r="C19" s="3">
        <f t="shared" ref="C19:F19" si="0">+C17-C18</f>
        <v>620.02399999999989</v>
      </c>
      <c r="D19" s="3">
        <f t="shared" si="0"/>
        <v>647.84699999999998</v>
      </c>
      <c r="E19" s="3">
        <f t="shared" si="0"/>
        <v>0</v>
      </c>
      <c r="F19" s="3">
        <f t="shared" si="0"/>
        <v>0</v>
      </c>
      <c r="G19" s="3">
        <f>+G17-G18</f>
        <v>723.63800000000015</v>
      </c>
      <c r="H19" s="3">
        <f>+H17-H18</f>
        <v>691.59700000000009</v>
      </c>
      <c r="I19" s="3"/>
      <c r="J19" s="3"/>
      <c r="K19" s="3"/>
      <c r="L19" s="3">
        <f t="shared" ref="L19:P19" si="1">+L17-L18</f>
        <v>0</v>
      </c>
      <c r="M19" s="3">
        <f t="shared" si="1"/>
        <v>0</v>
      </c>
      <c r="N19" s="3">
        <f t="shared" si="1"/>
        <v>0</v>
      </c>
      <c r="O19" s="3">
        <f t="shared" si="1"/>
        <v>2786.5049999999997</v>
      </c>
      <c r="P19" s="3">
        <f t="shared" si="1"/>
        <v>2491.9979999999996</v>
      </c>
      <c r="Q19" s="3">
        <f>+Q17-Q18</f>
        <v>2887.1610000000001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</row>
    <row r="20" spans="2:69" x14ac:dyDescent="0.2">
      <c r="B20" s="2" t="s">
        <v>39</v>
      </c>
      <c r="C20" s="3">
        <v>449.75900000000001</v>
      </c>
      <c r="D20" s="3">
        <v>406.19600000000003</v>
      </c>
      <c r="E20" s="3"/>
      <c r="F20" s="3"/>
      <c r="G20" s="3">
        <v>424.16500000000002</v>
      </c>
      <c r="H20" s="3">
        <v>443.32499999999999</v>
      </c>
      <c r="I20" s="3"/>
      <c r="J20" s="3"/>
      <c r="K20" s="3"/>
      <c r="L20" s="3"/>
      <c r="M20" s="3"/>
      <c r="N20" s="3"/>
      <c r="O20" s="3">
        <v>2109.8000000000002</v>
      </c>
      <c r="P20" s="3">
        <v>1910.8620000000001</v>
      </c>
      <c r="Q20" s="3">
        <v>1691.683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</row>
    <row r="21" spans="2:69" x14ac:dyDescent="0.2">
      <c r="B21" s="2" t="s">
        <v>40</v>
      </c>
      <c r="C21" s="3">
        <v>276.03399999999999</v>
      </c>
      <c r="D21" s="3">
        <v>266.32</v>
      </c>
      <c r="E21" s="3"/>
      <c r="F21" s="3"/>
      <c r="G21" s="3">
        <v>257.95699999999999</v>
      </c>
      <c r="H21" s="3">
        <v>257.85300000000001</v>
      </c>
      <c r="I21" s="3"/>
      <c r="J21" s="3"/>
      <c r="K21" s="3"/>
      <c r="L21" s="3"/>
      <c r="M21" s="3"/>
      <c r="N21" s="3"/>
      <c r="O21" s="3">
        <v>1118.7460000000001</v>
      </c>
      <c r="P21" s="3">
        <v>1122.0920000000001</v>
      </c>
      <c r="Q21" s="3">
        <v>1063.675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</row>
    <row r="22" spans="2:69" x14ac:dyDescent="0.2">
      <c r="B22" s="2" t="s">
        <v>41</v>
      </c>
      <c r="C22" s="3">
        <v>227.46299999999999</v>
      </c>
      <c r="D22" s="3">
        <v>229.30600000000001</v>
      </c>
      <c r="E22" s="3"/>
      <c r="F22" s="3"/>
      <c r="G22" s="3">
        <v>235.36199999999999</v>
      </c>
      <c r="H22" s="3">
        <v>250.095</v>
      </c>
      <c r="I22" s="3"/>
      <c r="J22" s="3"/>
      <c r="K22" s="3"/>
      <c r="L22" s="3"/>
      <c r="M22" s="3"/>
      <c r="N22" s="3"/>
      <c r="O22" s="3">
        <v>953.26499999999999</v>
      </c>
      <c r="P22" s="3">
        <v>857.423</v>
      </c>
      <c r="Q22" s="3">
        <v>919.09699999999998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</row>
    <row r="23" spans="2:69" x14ac:dyDescent="0.2">
      <c r="B23" s="2" t="s">
        <v>42</v>
      </c>
      <c r="C23" s="3">
        <f t="shared" ref="C23:J23" si="2">+C19-SUM(C20:C22)</f>
        <v>-333.23200000000008</v>
      </c>
      <c r="D23" s="3">
        <f t="shared" si="2"/>
        <v>-253.97500000000014</v>
      </c>
      <c r="E23" s="3">
        <f t="shared" si="2"/>
        <v>0</v>
      </c>
      <c r="F23" s="3">
        <f t="shared" si="2"/>
        <v>0</v>
      </c>
      <c r="G23" s="3">
        <f t="shared" si="2"/>
        <v>-193.84599999999989</v>
      </c>
      <c r="H23" s="3">
        <f t="shared" ref="H23" si="3">+H19-SUM(H20:H22)</f>
        <v>-259.67599999999993</v>
      </c>
      <c r="I23" s="3">
        <f t="shared" si="2"/>
        <v>0</v>
      </c>
      <c r="J23" s="3">
        <f t="shared" si="2"/>
        <v>0</v>
      </c>
      <c r="K23" s="3"/>
      <c r="L23" s="3">
        <f t="shared" ref="L23:P23" si="4">+L19-SUM(L20:L22)</f>
        <v>0</v>
      </c>
      <c r="M23" s="3">
        <f t="shared" si="4"/>
        <v>0</v>
      </c>
      <c r="N23" s="3">
        <f t="shared" si="4"/>
        <v>0</v>
      </c>
      <c r="O23" s="3">
        <f t="shared" si="4"/>
        <v>-1395.3060000000009</v>
      </c>
      <c r="P23" s="3">
        <f t="shared" si="4"/>
        <v>-1398.3790000000008</v>
      </c>
      <c r="Q23" s="3">
        <f>+Q19-SUM(Q20:Q22)</f>
        <v>-787.29399999999987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</row>
    <row r="24" spans="2:69" x14ac:dyDescent="0.2">
      <c r="B24" s="2" t="s">
        <v>43</v>
      </c>
      <c r="C24" s="3">
        <v>39.898000000000003</v>
      </c>
      <c r="D24" s="3">
        <v>36.462000000000003</v>
      </c>
      <c r="E24" s="3"/>
      <c r="F24" s="3"/>
      <c r="G24" s="3">
        <v>37.018000000000001</v>
      </c>
      <c r="H24" s="3">
        <v>33.198999999999998</v>
      </c>
      <c r="I24" s="3"/>
      <c r="J24" s="3"/>
      <c r="K24" s="3"/>
      <c r="L24" s="3"/>
      <c r="M24" s="3"/>
      <c r="N24" s="3"/>
      <c r="O24" s="3">
        <v>58.597000000000001</v>
      </c>
      <c r="P24" s="3">
        <v>168.39400000000001</v>
      </c>
      <c r="Q24" s="3">
        <v>153.46600000000001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</row>
    <row r="25" spans="2:69" x14ac:dyDescent="0.2">
      <c r="B25" s="2" t="s">
        <v>44</v>
      </c>
      <c r="C25" s="3">
        <v>4.7430000000000003</v>
      </c>
      <c r="D25" s="3">
        <v>5.1130000000000004</v>
      </c>
      <c r="E25" s="3"/>
      <c r="F25" s="3"/>
      <c r="G25" s="3">
        <v>23.399000000000001</v>
      </c>
      <c r="H25" s="3">
        <v>27.606999999999999</v>
      </c>
      <c r="I25" s="3"/>
      <c r="J25" s="3"/>
      <c r="K25" s="3"/>
      <c r="L25" s="3"/>
      <c r="M25" s="3"/>
      <c r="N25" s="3"/>
      <c r="O25" s="3">
        <v>21.459</v>
      </c>
      <c r="P25" s="3">
        <v>22.024000000000001</v>
      </c>
      <c r="Q25" s="3">
        <v>21.552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</row>
    <row r="26" spans="2:69" x14ac:dyDescent="0.2">
      <c r="B26" s="2" t="s">
        <v>45</v>
      </c>
      <c r="C26" s="3">
        <v>-8.1000000000000003E-2</v>
      </c>
      <c r="D26" s="3">
        <v>-20.792000000000002</v>
      </c>
      <c r="E26" s="3"/>
      <c r="F26" s="3"/>
      <c r="G26" s="3">
        <v>49.069000000000003</v>
      </c>
      <c r="H26" s="3">
        <v>-0.82299999999999995</v>
      </c>
      <c r="I26" s="3"/>
      <c r="J26" s="3"/>
      <c r="K26" s="3"/>
      <c r="L26" s="3"/>
      <c r="M26" s="3"/>
      <c r="N26" s="3"/>
      <c r="O26" s="3">
        <v>-42.529000000000003</v>
      </c>
      <c r="P26" s="3">
        <v>-42.414000000000001</v>
      </c>
      <c r="Q26" s="3">
        <v>-16.846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</row>
    <row r="27" spans="2:69" x14ac:dyDescent="0.2">
      <c r="B27" s="2" t="s">
        <v>46</v>
      </c>
      <c r="C27" s="3">
        <f t="shared" ref="C27:J27" si="5">+C23+C24-C25+C26</f>
        <v>-298.15800000000007</v>
      </c>
      <c r="D27" s="3">
        <f t="shared" si="5"/>
        <v>-243.41800000000015</v>
      </c>
      <c r="E27" s="3">
        <f t="shared" si="5"/>
        <v>0</v>
      </c>
      <c r="F27" s="3">
        <f t="shared" si="5"/>
        <v>0</v>
      </c>
      <c r="G27" s="3">
        <f t="shared" si="5"/>
        <v>-131.1579999999999</v>
      </c>
      <c r="H27" s="3">
        <f t="shared" ref="H27" si="6">+H23+H24-H25+H26</f>
        <v>-254.90699999999993</v>
      </c>
      <c r="I27" s="3">
        <f t="shared" si="5"/>
        <v>0</v>
      </c>
      <c r="J27" s="3">
        <f t="shared" si="5"/>
        <v>0</v>
      </c>
      <c r="K27" s="3"/>
      <c r="L27" s="3">
        <f t="shared" ref="L27:P27" si="7">+L23+L24-L25+L26</f>
        <v>0</v>
      </c>
      <c r="M27" s="3">
        <f t="shared" si="7"/>
        <v>0</v>
      </c>
      <c r="N27" s="3">
        <f t="shared" si="7"/>
        <v>0</v>
      </c>
      <c r="O27" s="3">
        <f t="shared" si="7"/>
        <v>-1400.697000000001</v>
      </c>
      <c r="P27" s="3">
        <f t="shared" si="7"/>
        <v>-1294.4230000000009</v>
      </c>
      <c r="Q27" s="3">
        <f>+Q23+Q24-Q25+Q26</f>
        <v>-672.22599999999989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</row>
    <row r="28" spans="2:69" x14ac:dyDescent="0.2">
      <c r="B28" s="2" t="s">
        <v>47</v>
      </c>
      <c r="C28" s="3">
        <v>6.9320000000000004</v>
      </c>
      <c r="D28" s="3">
        <v>5.202</v>
      </c>
      <c r="E28" s="3"/>
      <c r="F28" s="3"/>
      <c r="G28" s="3">
        <v>8.4290000000000003</v>
      </c>
      <c r="H28" s="3">
        <v>7.6630000000000003</v>
      </c>
      <c r="I28" s="3"/>
      <c r="J28" s="3"/>
      <c r="K28" s="3"/>
      <c r="L28" s="3"/>
      <c r="M28" s="3"/>
      <c r="N28" s="3"/>
      <c r="O28" s="3">
        <v>28.956</v>
      </c>
      <c r="P28" s="3">
        <v>28.062000000000001</v>
      </c>
      <c r="Q28" s="3">
        <v>25.63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</row>
    <row r="29" spans="2:69" x14ac:dyDescent="0.2">
      <c r="B29" s="2" t="s">
        <v>48</v>
      </c>
      <c r="C29" s="3">
        <f t="shared" ref="C29:F29" si="8">+C27-C28</f>
        <v>-305.09000000000009</v>
      </c>
      <c r="D29" s="3">
        <f t="shared" si="8"/>
        <v>-248.62000000000015</v>
      </c>
      <c r="E29" s="3">
        <f t="shared" si="8"/>
        <v>0</v>
      </c>
      <c r="F29" s="3">
        <f t="shared" si="8"/>
        <v>0</v>
      </c>
      <c r="G29" s="3">
        <f>+G27-G28</f>
        <v>-139.5869999999999</v>
      </c>
      <c r="H29" s="3">
        <f>+H27-H28</f>
        <v>-262.56999999999994</v>
      </c>
      <c r="I29" s="3">
        <f t="shared" ref="I29:J29" si="9">+I27-I28</f>
        <v>0</v>
      </c>
      <c r="J29" s="3">
        <f t="shared" si="9"/>
        <v>0</v>
      </c>
      <c r="K29" s="3"/>
      <c r="L29" s="3">
        <f t="shared" ref="L29:P29" si="10">+L27-L28</f>
        <v>0</v>
      </c>
      <c r="M29" s="3">
        <f t="shared" si="10"/>
        <v>0</v>
      </c>
      <c r="N29" s="3">
        <f t="shared" si="10"/>
        <v>0</v>
      </c>
      <c r="O29" s="3">
        <f t="shared" si="10"/>
        <v>-1429.6530000000009</v>
      </c>
      <c r="P29" s="3">
        <f t="shared" si="10"/>
        <v>-1322.4850000000008</v>
      </c>
      <c r="Q29" s="3">
        <f>+Q27-Q28</f>
        <v>-697.85599999999988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</row>
    <row r="30" spans="2:69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</row>
    <row r="31" spans="2:69" x14ac:dyDescent="0.2">
      <c r="B31" s="2" t="s">
        <v>49</v>
      </c>
      <c r="C31" s="12">
        <f t="shared" ref="C31:F31" si="11">+C29/C32</f>
        <v>-0.18519631392016575</v>
      </c>
      <c r="D31" s="12">
        <f t="shared" si="11"/>
        <v>-0.15116103739445122</v>
      </c>
      <c r="E31" s="12" t="e">
        <f t="shared" si="11"/>
        <v>#DIV/0!</v>
      </c>
      <c r="F31" s="12" t="e">
        <f t="shared" si="11"/>
        <v>#DIV/0!</v>
      </c>
      <c r="G31" s="12">
        <f>+G29/G32</f>
        <v>-8.22865288062095E-2</v>
      </c>
      <c r="H31" s="12">
        <f>+H29/H32</f>
        <v>-0.15677187384691438</v>
      </c>
      <c r="I31" s="12"/>
      <c r="J31" s="12"/>
      <c r="K31" s="12"/>
      <c r="L31" s="12" t="e">
        <f t="shared" ref="L31:P31" si="12">+L29/L32</f>
        <v>#DIV/0!</v>
      </c>
      <c r="M31" s="12" t="e">
        <f t="shared" si="12"/>
        <v>#DIV/0!</v>
      </c>
      <c r="N31" s="12" t="e">
        <f t="shared" si="12"/>
        <v>#DIV/0!</v>
      </c>
      <c r="O31" s="12">
        <f t="shared" si="12"/>
        <v>-0.88891963210935299</v>
      </c>
      <c r="P31" s="12">
        <f t="shared" si="12"/>
        <v>-0.8201437019691119</v>
      </c>
      <c r="Q31" s="12">
        <f>+Q29/Q32</f>
        <v>-0.42061131412707847</v>
      </c>
      <c r="R31" s="3"/>
      <c r="S31" s="3"/>
      <c r="T31" s="3"/>
      <c r="U31" s="3"/>
      <c r="V31" s="3"/>
      <c r="W31" s="3"/>
      <c r="X31" s="3"/>
      <c r="Y31" s="3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</row>
    <row r="32" spans="2:69" x14ac:dyDescent="0.2">
      <c r="B32" s="2" t="s">
        <v>3</v>
      </c>
      <c r="C32" s="3">
        <v>1647.3869999999999</v>
      </c>
      <c r="D32" s="3">
        <v>1644.7360000000001</v>
      </c>
      <c r="E32" s="3"/>
      <c r="F32" s="3"/>
      <c r="G32" s="3">
        <v>1696.3530000000001</v>
      </c>
      <c r="H32" s="3">
        <v>1674.854</v>
      </c>
      <c r="I32" s="3"/>
      <c r="J32" s="3"/>
      <c r="K32" s="3"/>
      <c r="L32" s="3"/>
      <c r="M32" s="3"/>
      <c r="N32" s="3"/>
      <c r="O32" s="3">
        <v>1608.3040000000001</v>
      </c>
      <c r="P32" s="3">
        <v>1612.5039999999999</v>
      </c>
      <c r="Q32" s="3">
        <v>1659.1469999999999</v>
      </c>
      <c r="R32" s="3"/>
      <c r="S32" s="3"/>
      <c r="T32" s="3"/>
      <c r="U32" s="3"/>
      <c r="V32" s="3"/>
      <c r="W32" s="3"/>
      <c r="X32" s="3"/>
      <c r="Y32" s="3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</row>
    <row r="33" spans="2:69" x14ac:dyDescent="0.2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</row>
    <row r="34" spans="2:69" x14ac:dyDescent="0.2">
      <c r="B34" s="2" t="s">
        <v>53</v>
      </c>
      <c r="C34" s="7"/>
      <c r="D34" s="7"/>
      <c r="E34" s="7"/>
      <c r="F34" s="7"/>
      <c r="G34" s="13">
        <f t="shared" ref="G34:G37" si="13">+G3/C3-1</f>
        <v>-1.0000000000000009E-2</v>
      </c>
      <c r="H34" s="13">
        <f>+H3/D3-1</f>
        <v>-2.0000000000000018E-2</v>
      </c>
      <c r="I34" s="7"/>
      <c r="J34" s="7"/>
      <c r="K34" s="7"/>
      <c r="L34" s="7"/>
      <c r="M34" s="13" t="e">
        <f t="shared" ref="M34:Q37" si="14">+M3/L3-1</f>
        <v>#DIV/0!</v>
      </c>
      <c r="N34" s="13" t="e">
        <f t="shared" si="14"/>
        <v>#DIV/0!</v>
      </c>
      <c r="O34" s="13" t="e">
        <f t="shared" si="14"/>
        <v>#DIV/0!</v>
      </c>
      <c r="P34" s="13">
        <f t="shared" si="14"/>
        <v>0</v>
      </c>
      <c r="Q34" s="13">
        <f t="shared" si="14"/>
        <v>0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</row>
    <row r="35" spans="2:69" x14ac:dyDescent="0.2">
      <c r="B35" s="2" t="s">
        <v>54</v>
      </c>
      <c r="C35" s="7"/>
      <c r="D35" s="7"/>
      <c r="E35" s="7"/>
      <c r="F35" s="7"/>
      <c r="G35" s="13">
        <f t="shared" si="13"/>
        <v>3.125E-2</v>
      </c>
      <c r="H35" s="13">
        <f t="shared" ref="H35:H37" si="15">+H4/D4-1</f>
        <v>3.0927835051546282E-2</v>
      </c>
      <c r="I35" s="7"/>
      <c r="J35" s="7"/>
      <c r="K35" s="7"/>
      <c r="L35" s="7"/>
      <c r="M35" s="13" t="e">
        <f t="shared" si="14"/>
        <v>#DIV/0!</v>
      </c>
      <c r="N35" s="13" t="e">
        <f t="shared" si="14"/>
        <v>#DIV/0!</v>
      </c>
      <c r="O35" s="13" t="e">
        <f t="shared" si="14"/>
        <v>#DIV/0!</v>
      </c>
      <c r="P35" s="13">
        <f t="shared" si="14"/>
        <v>4.3478260869565188E-2</v>
      </c>
      <c r="Q35" s="13">
        <f t="shared" si="14"/>
        <v>3.125E-2</v>
      </c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</row>
    <row r="36" spans="2:69" x14ac:dyDescent="0.2">
      <c r="B36" s="2" t="s">
        <v>55</v>
      </c>
      <c r="C36" s="7"/>
      <c r="D36" s="7"/>
      <c r="E36" s="7"/>
      <c r="F36" s="7"/>
      <c r="G36" s="13">
        <f t="shared" si="13"/>
        <v>0.15929203539823011</v>
      </c>
      <c r="H36" s="13">
        <f t="shared" si="15"/>
        <v>0.15319148936170213</v>
      </c>
      <c r="I36" s="7"/>
      <c r="J36" s="7"/>
      <c r="K36" s="7"/>
      <c r="L36" s="7"/>
      <c r="M36" s="13" t="e">
        <f t="shared" si="14"/>
        <v>#DIV/0!</v>
      </c>
      <c r="N36" s="13" t="e">
        <f t="shared" si="14"/>
        <v>#DIV/0!</v>
      </c>
      <c r="O36" s="13" t="e">
        <f t="shared" si="14"/>
        <v>#DIV/0!</v>
      </c>
      <c r="P36" s="13">
        <f t="shared" si="14"/>
        <v>0.18032786885245899</v>
      </c>
      <c r="Q36" s="13">
        <f t="shared" si="14"/>
        <v>0.17592592592592582</v>
      </c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</row>
    <row r="37" spans="2:69" x14ac:dyDescent="0.2">
      <c r="B37" s="2" t="s">
        <v>63</v>
      </c>
      <c r="C37" s="7"/>
      <c r="D37" s="7"/>
      <c r="E37" s="7"/>
      <c r="F37" s="7"/>
      <c r="G37" s="13">
        <f t="shared" si="13"/>
        <v>9.004739336492884E-2</v>
      </c>
      <c r="H37" s="13">
        <f t="shared" si="15"/>
        <v>8.564814814814814E-2</v>
      </c>
      <c r="I37" s="7"/>
      <c r="J37" s="7"/>
      <c r="K37" s="7"/>
      <c r="L37" s="7"/>
      <c r="M37" s="13" t="e">
        <f t="shared" si="14"/>
        <v>#DIV/0!</v>
      </c>
      <c r="N37" s="13" t="e">
        <f t="shared" si="14"/>
        <v>#DIV/0!</v>
      </c>
      <c r="O37" s="13" t="e">
        <f t="shared" si="14"/>
        <v>#DIV/0!</v>
      </c>
      <c r="P37" s="13">
        <f t="shared" si="14"/>
        <v>0.13066666666666671</v>
      </c>
      <c r="Q37" s="13">
        <f t="shared" si="14"/>
        <v>6.8396226415094352E-2</v>
      </c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</row>
    <row r="38" spans="2:69" x14ac:dyDescent="0.2">
      <c r="B38" s="2" t="s">
        <v>57</v>
      </c>
      <c r="C38" s="7"/>
      <c r="D38" s="7"/>
      <c r="E38" s="7"/>
      <c r="F38" s="7"/>
      <c r="G38" s="13">
        <f t="shared" ref="G38:G40" si="16">+G12/C12-1</f>
        <v>9.7555454956993914E-2</v>
      </c>
      <c r="H38" s="13">
        <f>+H12/D12-1</f>
        <v>8.4692578628564608E-2</v>
      </c>
      <c r="I38" s="7"/>
      <c r="J38" s="7"/>
      <c r="K38" s="7"/>
      <c r="L38" s="7"/>
      <c r="M38" s="13" t="e">
        <f t="shared" ref="M38:Q40" si="17">+M12/L12-1</f>
        <v>#DIV/0!</v>
      </c>
      <c r="N38" s="13" t="e">
        <f t="shared" si="17"/>
        <v>#DIV/0!</v>
      </c>
      <c r="O38" s="13" t="e">
        <f t="shared" si="17"/>
        <v>#DIV/0!</v>
      </c>
      <c r="P38" s="13">
        <f t="shared" si="17"/>
        <v>-7.9004440418099398E-2</v>
      </c>
      <c r="Q38" s="13">
        <f t="shared" si="17"/>
        <v>9.6167701057581878E-2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</row>
    <row r="39" spans="2:69" x14ac:dyDescent="0.2">
      <c r="B39" s="2" t="s">
        <v>58</v>
      </c>
      <c r="C39" s="7"/>
      <c r="D39" s="7"/>
      <c r="E39" s="7"/>
      <c r="F39" s="7"/>
      <c r="G39" s="13">
        <f t="shared" si="16"/>
        <v>0.11577174499730125</v>
      </c>
      <c r="H39" s="13">
        <f t="shared" ref="H39:H40" si="18">+H13/D13-1</f>
        <v>8.0884916619186509E-2</v>
      </c>
      <c r="I39" s="7"/>
      <c r="J39" s="7"/>
      <c r="K39" s="7"/>
      <c r="L39" s="7"/>
      <c r="M39" s="13" t="e">
        <f t="shared" si="17"/>
        <v>#DIV/0!</v>
      </c>
      <c r="N39" s="13" t="e">
        <f t="shared" si="17"/>
        <v>#DIV/0!</v>
      </c>
      <c r="O39" s="13" t="e">
        <f t="shared" si="17"/>
        <v>#DIV/0!</v>
      </c>
      <c r="P39" s="13">
        <f t="shared" si="17"/>
        <v>8.321688525234161E-2</v>
      </c>
      <c r="Q39" s="13">
        <f t="shared" si="17"/>
        <v>0.23960921046837247</v>
      </c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</row>
    <row r="40" spans="2:69" x14ac:dyDescent="0.2">
      <c r="B40" s="2" t="s">
        <v>59</v>
      </c>
      <c r="C40" s="7"/>
      <c r="D40" s="7"/>
      <c r="E40" s="7"/>
      <c r="F40" s="7"/>
      <c r="G40" s="13">
        <f t="shared" si="16"/>
        <v>0.28218513316468496</v>
      </c>
      <c r="H40" s="13">
        <f t="shared" si="18"/>
        <v>0.10127926029062206</v>
      </c>
      <c r="I40" s="7"/>
      <c r="J40" s="7"/>
      <c r="K40" s="7"/>
      <c r="L40" s="7"/>
      <c r="M40" s="13" t="e">
        <f t="shared" si="17"/>
        <v>#DIV/0!</v>
      </c>
      <c r="N40" s="13" t="e">
        <f t="shared" si="17"/>
        <v>#DIV/0!</v>
      </c>
      <c r="O40" s="13" t="e">
        <f t="shared" si="17"/>
        <v>#DIV/0!</v>
      </c>
      <c r="P40" s="13">
        <f t="shared" si="17"/>
        <v>0.28997599224027071</v>
      </c>
      <c r="Q40" s="13">
        <f t="shared" si="17"/>
        <v>0.32477975266973336</v>
      </c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</row>
    <row r="41" spans="2:69" x14ac:dyDescent="0.2">
      <c r="B41" s="1" t="s">
        <v>56</v>
      </c>
      <c r="C41" s="8"/>
      <c r="D41" s="8"/>
      <c r="E41" s="8"/>
      <c r="F41" s="8"/>
      <c r="G41" s="14">
        <f t="shared" ref="G41" si="19">+G17/C17-1</f>
        <v>0.14098410325643473</v>
      </c>
      <c r="H41" s="14">
        <f>+H17/D17-1</f>
        <v>8.7455367538616713E-2</v>
      </c>
      <c r="I41" s="7"/>
      <c r="J41" s="7"/>
      <c r="K41" s="7"/>
      <c r="L41" s="7"/>
      <c r="M41" s="13" t="e">
        <f t="shared" ref="M41:P41" si="20">+M17/L17-1</f>
        <v>#DIV/0!</v>
      </c>
      <c r="N41" s="13" t="e">
        <f t="shared" si="20"/>
        <v>#DIV/0!</v>
      </c>
      <c r="O41" s="13" t="e">
        <f t="shared" si="20"/>
        <v>#DIV/0!</v>
      </c>
      <c r="P41" s="13">
        <f t="shared" si="20"/>
        <v>9.2745369413638201E-4</v>
      </c>
      <c r="Q41" s="13">
        <f t="shared" ref="Q41" si="21">+Q17/P17-1</f>
        <v>0.16397397807045633</v>
      </c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</row>
    <row r="42" spans="2:69" x14ac:dyDescent="0.2">
      <c r="B42" s="2" t="s">
        <v>60</v>
      </c>
      <c r="C42" s="13">
        <f t="shared" ref="C42:H42" si="22">+C19/C17</f>
        <v>0.51894711380320779</v>
      </c>
      <c r="D42" s="13">
        <f t="shared" si="22"/>
        <v>0.52382257626329265</v>
      </c>
      <c r="E42" s="13" t="e">
        <f t="shared" si="22"/>
        <v>#DIV/0!</v>
      </c>
      <c r="F42" s="13" t="e">
        <f t="shared" si="22"/>
        <v>#DIV/0!</v>
      </c>
      <c r="G42" s="13">
        <f t="shared" si="22"/>
        <v>0.53083111492887791</v>
      </c>
      <c r="H42" s="13">
        <f t="shared" si="22"/>
        <v>0.5142252756649045</v>
      </c>
      <c r="I42" s="7"/>
      <c r="J42" s="7"/>
      <c r="K42" s="7"/>
      <c r="L42" s="13" t="e">
        <f t="shared" ref="L42:P42" si="23">+L19/L17</f>
        <v>#DIV/0!</v>
      </c>
      <c r="M42" s="13" t="e">
        <f t="shared" si="23"/>
        <v>#DIV/0!</v>
      </c>
      <c r="N42" s="13" t="e">
        <f t="shared" si="23"/>
        <v>#DIV/0!</v>
      </c>
      <c r="O42" s="13">
        <f t="shared" si="23"/>
        <v>0.60551882754902542</v>
      </c>
      <c r="P42" s="13">
        <f t="shared" si="23"/>
        <v>0.54101949256586079</v>
      </c>
      <c r="Q42" s="13">
        <f>+Q19/Q17</f>
        <v>0.53850898590255747</v>
      </c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</row>
    <row r="43" spans="2:69" x14ac:dyDescent="0.2">
      <c r="B43" s="2" t="s">
        <v>61</v>
      </c>
      <c r="C43" s="13">
        <f t="shared" ref="C43:H43" si="24">+C23/C17</f>
        <v>-0.27890821101581648</v>
      </c>
      <c r="D43" s="13">
        <f t="shared" si="24"/>
        <v>-0.20535379311237043</v>
      </c>
      <c r="E43" s="13" t="e">
        <f t="shared" si="24"/>
        <v>#DIV/0!</v>
      </c>
      <c r="F43" s="13" t="e">
        <f t="shared" si="24"/>
        <v>#DIV/0!</v>
      </c>
      <c r="G43" s="13">
        <f t="shared" si="24"/>
        <v>-0.14219746379336518</v>
      </c>
      <c r="H43" s="13">
        <f t="shared" si="24"/>
        <v>-0.1930777066464425</v>
      </c>
      <c r="I43" s="7"/>
      <c r="J43" s="7"/>
      <c r="K43" s="7"/>
      <c r="L43" s="13" t="e">
        <f t="shared" ref="L43:P43" si="25">+L23/L17</f>
        <v>#DIV/0!</v>
      </c>
      <c r="M43" s="13" t="e">
        <f t="shared" si="25"/>
        <v>#DIV/0!</v>
      </c>
      <c r="N43" s="13" t="e">
        <f t="shared" si="25"/>
        <v>#DIV/0!</v>
      </c>
      <c r="O43" s="13">
        <f t="shared" si="25"/>
        <v>-0.30320564764539132</v>
      </c>
      <c r="P43" s="13">
        <f t="shared" si="25"/>
        <v>-0.30359185560933694</v>
      </c>
      <c r="Q43" s="13">
        <f>+Q23/Q17</f>
        <v>-0.14684490873462477</v>
      </c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</row>
    <row r="44" spans="2:69" x14ac:dyDescent="0.2">
      <c r="B44" s="2" t="s">
        <v>62</v>
      </c>
      <c r="C44" s="13">
        <f t="shared" ref="C44:H44" si="26">+C28/C27</f>
        <v>-2.3249418093762363E-2</v>
      </c>
      <c r="D44" s="13">
        <f t="shared" si="26"/>
        <v>-2.1370646377835645E-2</v>
      </c>
      <c r="E44" s="13" t="e">
        <f t="shared" si="26"/>
        <v>#DIV/0!</v>
      </c>
      <c r="F44" s="13" t="e">
        <f t="shared" si="26"/>
        <v>#DIV/0!</v>
      </c>
      <c r="G44" s="13">
        <f t="shared" si="26"/>
        <v>-6.4265999786517078E-2</v>
      </c>
      <c r="H44" s="13">
        <f t="shared" si="26"/>
        <v>-3.0061944160026999E-2</v>
      </c>
      <c r="I44" s="7"/>
      <c r="J44" s="7"/>
      <c r="K44" s="7"/>
      <c r="L44" s="13" t="e">
        <f t="shared" ref="L44:P44" si="27">+L28/L27</f>
        <v>#DIV/0!</v>
      </c>
      <c r="M44" s="13" t="e">
        <f t="shared" si="27"/>
        <v>#DIV/0!</v>
      </c>
      <c r="N44" s="13" t="e">
        <f t="shared" si="27"/>
        <v>#DIV/0!</v>
      </c>
      <c r="O44" s="13">
        <f t="shared" si="27"/>
        <v>-2.0672565158631723E-2</v>
      </c>
      <c r="P44" s="13">
        <f t="shared" si="27"/>
        <v>-2.1679157431535118E-2</v>
      </c>
      <c r="Q44" s="13">
        <f>+Q28/Q27</f>
        <v>-3.8127058459506181E-2</v>
      </c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</row>
    <row r="45" spans="2:69" x14ac:dyDescent="0.2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</row>
    <row r="46" spans="2:69" x14ac:dyDescent="0.2"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</row>
    <row r="47" spans="2:69" x14ac:dyDescent="0.2"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</row>
    <row r="48" spans="2:69" x14ac:dyDescent="0.2"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</row>
    <row r="49" spans="3:69" x14ac:dyDescent="0.2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</row>
    <row r="50" spans="3:69" x14ac:dyDescent="0.2"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</row>
    <row r="51" spans="3:69" x14ac:dyDescent="0.2"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</row>
    <row r="52" spans="3:69" x14ac:dyDescent="0.2"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</row>
    <row r="53" spans="3:69" x14ac:dyDescent="0.2"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</row>
    <row r="54" spans="3:69" x14ac:dyDescent="0.2"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</row>
    <row r="55" spans="3:69" x14ac:dyDescent="0.2"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</row>
    <row r="56" spans="3:69" x14ac:dyDescent="0.2"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</row>
    <row r="57" spans="3:69" x14ac:dyDescent="0.2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</row>
    <row r="58" spans="3:69" x14ac:dyDescent="0.2"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</row>
    <row r="59" spans="3:69" x14ac:dyDescent="0.2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</row>
    <row r="60" spans="3:69" x14ac:dyDescent="0.2"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</row>
    <row r="61" spans="3:69" x14ac:dyDescent="0.2"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</row>
    <row r="62" spans="3:69" x14ac:dyDescent="0.2"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</row>
    <row r="63" spans="3:69" x14ac:dyDescent="0.2"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</row>
    <row r="64" spans="3:69" x14ac:dyDescent="0.2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</row>
    <row r="65" spans="3:69" x14ac:dyDescent="0.2"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</row>
    <row r="66" spans="3:69" x14ac:dyDescent="0.2"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</row>
    <row r="67" spans="3:69" x14ac:dyDescent="0.2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</row>
    <row r="68" spans="3:69" x14ac:dyDescent="0.2"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</row>
    <row r="69" spans="3:69" x14ac:dyDescent="0.2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</row>
    <row r="70" spans="3:69" x14ac:dyDescent="0.2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</row>
    <row r="71" spans="3:69" x14ac:dyDescent="0.2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</row>
    <row r="72" spans="3:69" x14ac:dyDescent="0.2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</row>
    <row r="73" spans="3:69" x14ac:dyDescent="0.2"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</row>
    <row r="74" spans="3:69" x14ac:dyDescent="0.2"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</row>
    <row r="75" spans="3:69" x14ac:dyDescent="0.2"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</row>
    <row r="76" spans="3:69" x14ac:dyDescent="0.2"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</row>
    <row r="77" spans="3:69" x14ac:dyDescent="0.2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</row>
    <row r="78" spans="3:69" x14ac:dyDescent="0.2"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</row>
    <row r="79" spans="3:69" x14ac:dyDescent="0.2"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</row>
    <row r="80" spans="3:69" x14ac:dyDescent="0.2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</row>
    <row r="81" spans="3:69" x14ac:dyDescent="0.2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</row>
    <row r="82" spans="3:69" x14ac:dyDescent="0.2"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</row>
    <row r="83" spans="3:69" x14ac:dyDescent="0.2"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</row>
    <row r="84" spans="3:69" x14ac:dyDescent="0.2"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</row>
    <row r="85" spans="3:69" x14ac:dyDescent="0.2"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</row>
    <row r="86" spans="3:69" x14ac:dyDescent="0.2"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</row>
    <row r="87" spans="3:69" x14ac:dyDescent="0.2"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</row>
    <row r="88" spans="3:69" x14ac:dyDescent="0.2"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</row>
    <row r="89" spans="3:69" x14ac:dyDescent="0.2"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</row>
    <row r="90" spans="3:69" x14ac:dyDescent="0.2"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</row>
    <row r="91" spans="3:69" x14ac:dyDescent="0.2"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</row>
    <row r="92" spans="3:69" x14ac:dyDescent="0.2"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</row>
    <row r="93" spans="3:69" x14ac:dyDescent="0.2"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</row>
    <row r="94" spans="3:69" x14ac:dyDescent="0.2"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</row>
    <row r="95" spans="3:69" x14ac:dyDescent="0.2"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</row>
    <row r="96" spans="3:69" x14ac:dyDescent="0.2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</row>
    <row r="97" spans="3:69" x14ac:dyDescent="0.2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</row>
    <row r="98" spans="3:69" x14ac:dyDescent="0.2"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</row>
    <row r="99" spans="3:69" x14ac:dyDescent="0.2"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</row>
    <row r="100" spans="3:69" x14ac:dyDescent="0.2"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</row>
    <row r="101" spans="3:69" x14ac:dyDescent="0.2"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</row>
    <row r="102" spans="3:69" x14ac:dyDescent="0.2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</row>
    <row r="103" spans="3:69" x14ac:dyDescent="0.2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</row>
    <row r="104" spans="3:69" x14ac:dyDescent="0.2"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</row>
    <row r="105" spans="3:69" x14ac:dyDescent="0.2"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</row>
    <row r="106" spans="3:69" x14ac:dyDescent="0.2"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</row>
    <row r="107" spans="3:69" x14ac:dyDescent="0.2"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</row>
    <row r="108" spans="3:69" x14ac:dyDescent="0.2"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</row>
    <row r="109" spans="3:69" x14ac:dyDescent="0.2"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</row>
    <row r="110" spans="3:69" x14ac:dyDescent="0.2"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</row>
    <row r="111" spans="3:69" x14ac:dyDescent="0.2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</row>
    <row r="112" spans="3:69" x14ac:dyDescent="0.2"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</row>
    <row r="113" spans="3:69" x14ac:dyDescent="0.2"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</row>
    <row r="114" spans="3:69" x14ac:dyDescent="0.2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</row>
    <row r="115" spans="3:69" x14ac:dyDescent="0.2"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</row>
    <row r="116" spans="3:69" x14ac:dyDescent="0.2"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</row>
    <row r="117" spans="3:69" x14ac:dyDescent="0.2"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</row>
    <row r="118" spans="3:69" x14ac:dyDescent="0.2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</row>
    <row r="119" spans="3:69" x14ac:dyDescent="0.2"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</row>
    <row r="120" spans="3:69" x14ac:dyDescent="0.2"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</row>
    <row r="121" spans="3:69" x14ac:dyDescent="0.2"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</row>
    <row r="122" spans="3:69" x14ac:dyDescent="0.2"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</row>
    <row r="123" spans="3:69" x14ac:dyDescent="0.2"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</row>
    <row r="124" spans="3:69" x14ac:dyDescent="0.2"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</row>
    <row r="125" spans="3:69" x14ac:dyDescent="0.2"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</row>
    <row r="126" spans="3:69" x14ac:dyDescent="0.2"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</row>
    <row r="127" spans="3:69" x14ac:dyDescent="0.2"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</row>
    <row r="128" spans="3:69" x14ac:dyDescent="0.2"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</row>
    <row r="129" spans="3:69" x14ac:dyDescent="0.2"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</row>
    <row r="130" spans="3:69" x14ac:dyDescent="0.2"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</row>
    <row r="131" spans="3:69" x14ac:dyDescent="0.2"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</row>
    <row r="132" spans="3:69" x14ac:dyDescent="0.2"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</row>
    <row r="133" spans="3:69" x14ac:dyDescent="0.2"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</row>
    <row r="134" spans="3:69" x14ac:dyDescent="0.2"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</row>
    <row r="135" spans="3:69" x14ac:dyDescent="0.2"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</row>
    <row r="136" spans="3:69" x14ac:dyDescent="0.2"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</row>
    <row r="137" spans="3:69" x14ac:dyDescent="0.2"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</row>
    <row r="138" spans="3:69" x14ac:dyDescent="0.2"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</row>
    <row r="139" spans="3:69" x14ac:dyDescent="0.2"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</row>
    <row r="140" spans="3:69" x14ac:dyDescent="0.2"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</row>
    <row r="141" spans="3:69" x14ac:dyDescent="0.2"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</row>
    <row r="142" spans="3:69" x14ac:dyDescent="0.2"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</row>
    <row r="143" spans="3:69" x14ac:dyDescent="0.2"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</row>
    <row r="144" spans="3:69" x14ac:dyDescent="0.2"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</row>
    <row r="145" spans="3:69" x14ac:dyDescent="0.2"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</row>
    <row r="146" spans="3:69" x14ac:dyDescent="0.2"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</row>
    <row r="147" spans="3:69" x14ac:dyDescent="0.2"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</row>
    <row r="148" spans="3:69" x14ac:dyDescent="0.2"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</row>
    <row r="149" spans="3:69" x14ac:dyDescent="0.2"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</row>
    <row r="150" spans="3:69" x14ac:dyDescent="0.2"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</row>
    <row r="151" spans="3:69" x14ac:dyDescent="0.2"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</row>
    <row r="152" spans="3:69" x14ac:dyDescent="0.2"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</row>
    <row r="153" spans="3:69" x14ac:dyDescent="0.2"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</row>
    <row r="154" spans="3:69" x14ac:dyDescent="0.2"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</row>
    <row r="155" spans="3:69" x14ac:dyDescent="0.2"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</row>
    <row r="156" spans="3:69" x14ac:dyDescent="0.2"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</row>
    <row r="157" spans="3:69" x14ac:dyDescent="0.2"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</row>
    <row r="158" spans="3:69" x14ac:dyDescent="0.2"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</row>
    <row r="159" spans="3:69" x14ac:dyDescent="0.2"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</row>
    <row r="160" spans="3:69" x14ac:dyDescent="0.2"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</row>
    <row r="161" spans="3:69" x14ac:dyDescent="0.2"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</row>
    <row r="162" spans="3:69" x14ac:dyDescent="0.2"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</row>
    <row r="163" spans="3:69" x14ac:dyDescent="0.2"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</row>
    <row r="164" spans="3:69" x14ac:dyDescent="0.2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</row>
    <row r="165" spans="3:69" x14ac:dyDescent="0.2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</row>
    <row r="166" spans="3:69" x14ac:dyDescent="0.2"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</row>
    <row r="167" spans="3:69" x14ac:dyDescent="0.2"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</row>
    <row r="168" spans="3:69" x14ac:dyDescent="0.2"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</row>
    <row r="169" spans="3:69" x14ac:dyDescent="0.2"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</row>
    <row r="170" spans="3:69" x14ac:dyDescent="0.2"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</row>
    <row r="171" spans="3:69" x14ac:dyDescent="0.2"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</row>
    <row r="172" spans="3:69" x14ac:dyDescent="0.2"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</row>
    <row r="173" spans="3:69" x14ac:dyDescent="0.2"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</row>
    <row r="174" spans="3:69" x14ac:dyDescent="0.2"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</row>
    <row r="175" spans="3:69" x14ac:dyDescent="0.2"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</row>
    <row r="176" spans="3:69" x14ac:dyDescent="0.2"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</row>
    <row r="177" spans="3:69" x14ac:dyDescent="0.2"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</row>
    <row r="178" spans="3:69" x14ac:dyDescent="0.2"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</row>
    <row r="179" spans="3:69" x14ac:dyDescent="0.2"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</row>
    <row r="180" spans="3:69" x14ac:dyDescent="0.2"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</row>
    <row r="181" spans="3:69" x14ac:dyDescent="0.2"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</row>
    <row r="182" spans="3:69" x14ac:dyDescent="0.2"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</row>
    <row r="183" spans="3:69" x14ac:dyDescent="0.2"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</row>
    <row r="184" spans="3:69" x14ac:dyDescent="0.2"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</row>
    <row r="185" spans="3:69" x14ac:dyDescent="0.2"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</row>
    <row r="186" spans="3:69" x14ac:dyDescent="0.2"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</row>
    <row r="187" spans="3:69" x14ac:dyDescent="0.2"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</row>
    <row r="188" spans="3:69" x14ac:dyDescent="0.2"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</row>
    <row r="189" spans="3:69" x14ac:dyDescent="0.2"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</row>
    <row r="190" spans="3:69" x14ac:dyDescent="0.2"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</row>
    <row r="191" spans="3:69" x14ac:dyDescent="0.2"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</row>
    <row r="192" spans="3:69" x14ac:dyDescent="0.2"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</row>
    <row r="193" spans="3:69" x14ac:dyDescent="0.2"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</row>
    <row r="194" spans="3:69" x14ac:dyDescent="0.2"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</row>
    <row r="195" spans="3:69" x14ac:dyDescent="0.2"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</row>
    <row r="196" spans="3:69" x14ac:dyDescent="0.2"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</row>
    <row r="197" spans="3:69" x14ac:dyDescent="0.2"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</row>
    <row r="198" spans="3:69" x14ac:dyDescent="0.2"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</row>
    <row r="199" spans="3:69" x14ac:dyDescent="0.2"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</row>
    <row r="200" spans="3:69" x14ac:dyDescent="0.2"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</row>
    <row r="201" spans="3:69" x14ac:dyDescent="0.2"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</row>
    <row r="202" spans="3:69" x14ac:dyDescent="0.2"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</row>
    <row r="203" spans="3:69" x14ac:dyDescent="0.2"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</row>
    <row r="204" spans="3:69" x14ac:dyDescent="0.2"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</row>
    <row r="205" spans="3:69" x14ac:dyDescent="0.2"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</row>
    <row r="206" spans="3:69" x14ac:dyDescent="0.2"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</row>
    <row r="207" spans="3:69" x14ac:dyDescent="0.2"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</row>
    <row r="208" spans="3:69" x14ac:dyDescent="0.2"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</row>
    <row r="209" spans="3:69" x14ac:dyDescent="0.2"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</row>
    <row r="210" spans="3:69" x14ac:dyDescent="0.2"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</row>
    <row r="211" spans="3:69" x14ac:dyDescent="0.2"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</row>
    <row r="212" spans="3:69" x14ac:dyDescent="0.2"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</row>
    <row r="213" spans="3:69" x14ac:dyDescent="0.2"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</row>
    <row r="214" spans="3:69" x14ac:dyDescent="0.2"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</row>
    <row r="215" spans="3:69" x14ac:dyDescent="0.2"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</row>
    <row r="216" spans="3:69" x14ac:dyDescent="0.2"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</row>
    <row r="217" spans="3:69" x14ac:dyDescent="0.2"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</row>
    <row r="218" spans="3:69" x14ac:dyDescent="0.2"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</row>
    <row r="219" spans="3:69" x14ac:dyDescent="0.2"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</row>
    <row r="220" spans="3:69" x14ac:dyDescent="0.2"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</row>
    <row r="221" spans="3:69" x14ac:dyDescent="0.2"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</row>
    <row r="222" spans="3:69" x14ac:dyDescent="0.2"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</row>
    <row r="223" spans="3:69" x14ac:dyDescent="0.2"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</row>
    <row r="224" spans="3:69" x14ac:dyDescent="0.2"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</row>
    <row r="225" spans="3:69" x14ac:dyDescent="0.2"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</row>
    <row r="226" spans="3:69" x14ac:dyDescent="0.2"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</row>
    <row r="227" spans="3:69" x14ac:dyDescent="0.2"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</row>
    <row r="228" spans="3:69" x14ac:dyDescent="0.2"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</row>
    <row r="229" spans="3:69" x14ac:dyDescent="0.2"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</row>
    <row r="230" spans="3:69" x14ac:dyDescent="0.2"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</row>
    <row r="231" spans="3:69" x14ac:dyDescent="0.2"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</row>
    <row r="232" spans="3:69" x14ac:dyDescent="0.2"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</row>
    <row r="233" spans="3:69" x14ac:dyDescent="0.2"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</row>
    <row r="234" spans="3:69" x14ac:dyDescent="0.2"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</row>
    <row r="235" spans="3:69" x14ac:dyDescent="0.2"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</row>
    <row r="236" spans="3:69" x14ac:dyDescent="0.2"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</row>
    <row r="237" spans="3:69" x14ac:dyDescent="0.2"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</row>
    <row r="238" spans="3:69" x14ac:dyDescent="0.2"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</row>
    <row r="239" spans="3:69" x14ac:dyDescent="0.2"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</row>
    <row r="240" spans="3:69" x14ac:dyDescent="0.2"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</row>
    <row r="241" spans="3:69" x14ac:dyDescent="0.2"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</row>
    <row r="242" spans="3:69" x14ac:dyDescent="0.2"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</row>
    <row r="243" spans="3:69" x14ac:dyDescent="0.2"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</row>
    <row r="244" spans="3:69" x14ac:dyDescent="0.2"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</row>
    <row r="245" spans="3:69" x14ac:dyDescent="0.2"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</row>
    <row r="246" spans="3:69" x14ac:dyDescent="0.2"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</row>
    <row r="247" spans="3:69" x14ac:dyDescent="0.2"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</row>
    <row r="248" spans="3:69" x14ac:dyDescent="0.2"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</row>
    <row r="249" spans="3:69" x14ac:dyDescent="0.2"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</row>
    <row r="250" spans="3:69" x14ac:dyDescent="0.2"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</row>
    <row r="251" spans="3:69" x14ac:dyDescent="0.2"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</row>
    <row r="252" spans="3:69" x14ac:dyDescent="0.2"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</row>
    <row r="253" spans="3:69" x14ac:dyDescent="0.2"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</row>
    <row r="254" spans="3:69" x14ac:dyDescent="0.2"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</row>
    <row r="255" spans="3:69" x14ac:dyDescent="0.2"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</row>
    <row r="256" spans="3:69" x14ac:dyDescent="0.2"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</row>
    <row r="257" spans="3:69" x14ac:dyDescent="0.2"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</row>
    <row r="258" spans="3:69" x14ac:dyDescent="0.2"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</row>
    <row r="259" spans="3:69" x14ac:dyDescent="0.2"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</row>
    <row r="260" spans="3:69" x14ac:dyDescent="0.2"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</row>
    <row r="261" spans="3:69" x14ac:dyDescent="0.2"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</row>
    <row r="262" spans="3:69" x14ac:dyDescent="0.2"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</row>
    <row r="263" spans="3:69" x14ac:dyDescent="0.2"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</row>
    <row r="264" spans="3:69" x14ac:dyDescent="0.2"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</row>
    <row r="265" spans="3:69" x14ac:dyDescent="0.2"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</row>
    <row r="266" spans="3:69" x14ac:dyDescent="0.2"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</row>
    <row r="267" spans="3:69" x14ac:dyDescent="0.2"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</row>
    <row r="268" spans="3:69" x14ac:dyDescent="0.2"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</row>
    <row r="269" spans="3:69" x14ac:dyDescent="0.2"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</row>
    <row r="270" spans="3:69" x14ac:dyDescent="0.2"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</row>
    <row r="271" spans="3:69" x14ac:dyDescent="0.2"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</row>
    <row r="272" spans="3:69" x14ac:dyDescent="0.2"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</row>
    <row r="273" spans="3:69" x14ac:dyDescent="0.2"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</row>
    <row r="274" spans="3:69" x14ac:dyDescent="0.2"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</row>
    <row r="275" spans="3:69" x14ac:dyDescent="0.2"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</row>
    <row r="276" spans="3:69" x14ac:dyDescent="0.2"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</row>
    <row r="277" spans="3:69" x14ac:dyDescent="0.2"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</row>
    <row r="278" spans="3:69" x14ac:dyDescent="0.2"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</row>
    <row r="279" spans="3:69" x14ac:dyDescent="0.2"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</row>
    <row r="280" spans="3:69" x14ac:dyDescent="0.2"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</row>
    <row r="281" spans="3:69" x14ac:dyDescent="0.2"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</row>
    <row r="282" spans="3:69" x14ac:dyDescent="0.2"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</row>
    <row r="283" spans="3:69" x14ac:dyDescent="0.2"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</row>
    <row r="284" spans="3:69" x14ac:dyDescent="0.2"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</row>
    <row r="285" spans="3:69" x14ac:dyDescent="0.2"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</row>
    <row r="286" spans="3:69" x14ac:dyDescent="0.2"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</row>
    <row r="287" spans="3:69" x14ac:dyDescent="0.2"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</row>
    <row r="288" spans="3:69" x14ac:dyDescent="0.2"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</row>
    <row r="289" spans="3:69" x14ac:dyDescent="0.2"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</row>
    <row r="290" spans="3:69" x14ac:dyDescent="0.2"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</row>
    <row r="291" spans="3:69" x14ac:dyDescent="0.2"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</row>
    <row r="292" spans="3:69" x14ac:dyDescent="0.2"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</row>
    <row r="293" spans="3:69" x14ac:dyDescent="0.2"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</row>
    <row r="294" spans="3:69" x14ac:dyDescent="0.2"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</row>
    <row r="295" spans="3:69" x14ac:dyDescent="0.2"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</row>
    <row r="296" spans="3:69" x14ac:dyDescent="0.2"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</row>
    <row r="297" spans="3:69" x14ac:dyDescent="0.2"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</row>
    <row r="298" spans="3:69" x14ac:dyDescent="0.2"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</row>
    <row r="299" spans="3:69" x14ac:dyDescent="0.2"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</row>
    <row r="300" spans="3:69" x14ac:dyDescent="0.2"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</row>
    <row r="301" spans="3:69" x14ac:dyDescent="0.2"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</row>
    <row r="302" spans="3:69" x14ac:dyDescent="0.2"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</row>
    <row r="303" spans="3:69" x14ac:dyDescent="0.2"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</row>
    <row r="304" spans="3:69" x14ac:dyDescent="0.2"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</row>
    <row r="305" spans="3:69" x14ac:dyDescent="0.2"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</row>
    <row r="306" spans="3:69" x14ac:dyDescent="0.2"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</row>
    <row r="307" spans="3:69" x14ac:dyDescent="0.2"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</row>
    <row r="308" spans="3:69" x14ac:dyDescent="0.2"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</row>
    <row r="309" spans="3:69" x14ac:dyDescent="0.2"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</row>
    <row r="310" spans="3:69" x14ac:dyDescent="0.2"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</row>
    <row r="311" spans="3:69" x14ac:dyDescent="0.2"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</row>
    <row r="312" spans="3:69" x14ac:dyDescent="0.2"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</row>
    <row r="313" spans="3:69" x14ac:dyDescent="0.2"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</row>
    <row r="314" spans="3:69" x14ac:dyDescent="0.2"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</row>
    <row r="315" spans="3:69" x14ac:dyDescent="0.2"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</row>
    <row r="316" spans="3:69" x14ac:dyDescent="0.2"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</row>
    <row r="317" spans="3:69" x14ac:dyDescent="0.2"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</row>
    <row r="318" spans="3:69" x14ac:dyDescent="0.2"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</row>
    <row r="319" spans="3:69" x14ac:dyDescent="0.2"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</row>
    <row r="320" spans="3:69" x14ac:dyDescent="0.2"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</row>
    <row r="321" spans="3:69" x14ac:dyDescent="0.2"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</row>
    <row r="322" spans="3:69" x14ac:dyDescent="0.2"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</row>
    <row r="323" spans="3:69" x14ac:dyDescent="0.2"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</row>
    <row r="324" spans="3:69" x14ac:dyDescent="0.2"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</row>
    <row r="325" spans="3:69" x14ac:dyDescent="0.2"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</row>
    <row r="326" spans="3:69" x14ac:dyDescent="0.2"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</row>
    <row r="327" spans="3:69" x14ac:dyDescent="0.2"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</row>
    <row r="328" spans="3:69" x14ac:dyDescent="0.2"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</row>
    <row r="329" spans="3:69" x14ac:dyDescent="0.2"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</row>
    <row r="330" spans="3:69" x14ac:dyDescent="0.2"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</row>
    <row r="331" spans="3:69" x14ac:dyDescent="0.2"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</row>
    <row r="332" spans="3:69" x14ac:dyDescent="0.2"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</row>
    <row r="333" spans="3:69" x14ac:dyDescent="0.2"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</row>
    <row r="334" spans="3:69" x14ac:dyDescent="0.2"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</row>
    <row r="335" spans="3:69" x14ac:dyDescent="0.2"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</row>
    <row r="336" spans="3:69" x14ac:dyDescent="0.2"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</row>
    <row r="337" spans="3:69" x14ac:dyDescent="0.2"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</row>
    <row r="338" spans="3:69" x14ac:dyDescent="0.2"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</row>
    <row r="339" spans="3:69" x14ac:dyDescent="0.2"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</row>
    <row r="340" spans="3:69" x14ac:dyDescent="0.2"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</row>
    <row r="341" spans="3:69" x14ac:dyDescent="0.2"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</row>
    <row r="342" spans="3:69" x14ac:dyDescent="0.2"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</row>
    <row r="343" spans="3:69" x14ac:dyDescent="0.2"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</row>
    <row r="344" spans="3:69" x14ac:dyDescent="0.2"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</row>
    <row r="345" spans="3:69" x14ac:dyDescent="0.2"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</row>
    <row r="346" spans="3:69" x14ac:dyDescent="0.2"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</row>
    <row r="347" spans="3:69" x14ac:dyDescent="0.2"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</row>
    <row r="348" spans="3:69" x14ac:dyDescent="0.2"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</row>
    <row r="349" spans="3:69" x14ac:dyDescent="0.2"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</row>
    <row r="350" spans="3:69" x14ac:dyDescent="0.2"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</row>
    <row r="351" spans="3:69" x14ac:dyDescent="0.2"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</row>
    <row r="352" spans="3:69" x14ac:dyDescent="0.2"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</row>
    <row r="353" spans="3:69" x14ac:dyDescent="0.2"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</row>
    <row r="354" spans="3:69" x14ac:dyDescent="0.2"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</row>
    <row r="355" spans="3:69" x14ac:dyDescent="0.2"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</row>
    <row r="356" spans="3:69" x14ac:dyDescent="0.2"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</row>
    <row r="357" spans="3:69" x14ac:dyDescent="0.2"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</row>
    <row r="358" spans="3:69" x14ac:dyDescent="0.2"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</row>
    <row r="359" spans="3:69" x14ac:dyDescent="0.2"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</row>
    <row r="360" spans="3:69" x14ac:dyDescent="0.2"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</row>
    <row r="361" spans="3:69" x14ac:dyDescent="0.2"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</row>
    <row r="362" spans="3:69" x14ac:dyDescent="0.2"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</row>
    <row r="363" spans="3:69" x14ac:dyDescent="0.2"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</row>
    <row r="364" spans="3:69" x14ac:dyDescent="0.2"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</row>
    <row r="365" spans="3:69" x14ac:dyDescent="0.2"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</row>
    <row r="366" spans="3:69" x14ac:dyDescent="0.2"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</row>
    <row r="367" spans="3:69" x14ac:dyDescent="0.2"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</row>
    <row r="368" spans="3:69" x14ac:dyDescent="0.2"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</row>
    <row r="369" spans="3:69" x14ac:dyDescent="0.2"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</row>
    <row r="370" spans="3:69" x14ac:dyDescent="0.2"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</row>
    <row r="371" spans="3:69" x14ac:dyDescent="0.2"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</row>
    <row r="372" spans="3:69" x14ac:dyDescent="0.2"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</row>
    <row r="373" spans="3:69" x14ac:dyDescent="0.2"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</row>
    <row r="374" spans="3:69" x14ac:dyDescent="0.2"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</row>
    <row r="375" spans="3:69" x14ac:dyDescent="0.2"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</row>
    <row r="376" spans="3:69" x14ac:dyDescent="0.2"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</row>
    <row r="377" spans="3:69" x14ac:dyDescent="0.2"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</row>
    <row r="378" spans="3:69" x14ac:dyDescent="0.2"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</row>
    <row r="379" spans="3:69" x14ac:dyDescent="0.2"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</row>
    <row r="380" spans="3:69" x14ac:dyDescent="0.2"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</row>
    <row r="381" spans="3:69" x14ac:dyDescent="0.2"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</row>
    <row r="382" spans="3:69" x14ac:dyDescent="0.2"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</row>
    <row r="383" spans="3:69" x14ac:dyDescent="0.2"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</row>
    <row r="384" spans="3:69" x14ac:dyDescent="0.2"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</row>
    <row r="385" spans="3:69" x14ac:dyDescent="0.2"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</row>
    <row r="386" spans="3:69" x14ac:dyDescent="0.2"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</row>
    <row r="387" spans="3:69" x14ac:dyDescent="0.2"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</row>
    <row r="388" spans="3:69" x14ac:dyDescent="0.2"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</row>
    <row r="389" spans="3:69" x14ac:dyDescent="0.2"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</row>
    <row r="390" spans="3:69" x14ac:dyDescent="0.2"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</row>
    <row r="391" spans="3:69" x14ac:dyDescent="0.2"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</row>
    <row r="392" spans="3:69" x14ac:dyDescent="0.2"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</row>
    <row r="393" spans="3:69" x14ac:dyDescent="0.2"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</row>
    <row r="394" spans="3:69" x14ac:dyDescent="0.2"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</row>
    <row r="395" spans="3:69" x14ac:dyDescent="0.2"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</row>
    <row r="396" spans="3:69" x14ac:dyDescent="0.2"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</row>
    <row r="397" spans="3:69" x14ac:dyDescent="0.2"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</row>
    <row r="398" spans="3:69" x14ac:dyDescent="0.2"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</row>
    <row r="399" spans="3:69" x14ac:dyDescent="0.2"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</row>
    <row r="400" spans="3:69" x14ac:dyDescent="0.2"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</row>
    <row r="401" spans="3:69" x14ac:dyDescent="0.2"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</row>
    <row r="402" spans="3:69" x14ac:dyDescent="0.2"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</row>
    <row r="403" spans="3:69" x14ac:dyDescent="0.2"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</row>
    <row r="404" spans="3:69" x14ac:dyDescent="0.2"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</row>
    <row r="405" spans="3:69" x14ac:dyDescent="0.2"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</row>
    <row r="406" spans="3:69" x14ac:dyDescent="0.2"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</row>
    <row r="407" spans="3:69" x14ac:dyDescent="0.2"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</row>
    <row r="408" spans="3:69" x14ac:dyDescent="0.2"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</row>
    <row r="409" spans="3:69" x14ac:dyDescent="0.2"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</row>
    <row r="410" spans="3:69" x14ac:dyDescent="0.2"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</row>
    <row r="411" spans="3:69" x14ac:dyDescent="0.2"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</row>
    <row r="412" spans="3:69" x14ac:dyDescent="0.2"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</row>
    <row r="413" spans="3:69" x14ac:dyDescent="0.2"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</row>
    <row r="414" spans="3:69" x14ac:dyDescent="0.2"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</row>
    <row r="415" spans="3:69" x14ac:dyDescent="0.2"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</row>
    <row r="416" spans="3:69" x14ac:dyDescent="0.2"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</row>
    <row r="417" spans="3:69" x14ac:dyDescent="0.2"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</row>
    <row r="418" spans="3:69" x14ac:dyDescent="0.2"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</row>
    <row r="419" spans="3:69" x14ac:dyDescent="0.2"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</row>
    <row r="420" spans="3:69" x14ac:dyDescent="0.2"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</row>
    <row r="421" spans="3:69" x14ac:dyDescent="0.2"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</row>
    <row r="422" spans="3:69" x14ac:dyDescent="0.2"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</row>
    <row r="423" spans="3:69" x14ac:dyDescent="0.2"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</row>
    <row r="424" spans="3:69" x14ac:dyDescent="0.2"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</row>
    <row r="425" spans="3:69" x14ac:dyDescent="0.2"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</row>
    <row r="426" spans="3:69" x14ac:dyDescent="0.2"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</row>
    <row r="427" spans="3:69" x14ac:dyDescent="0.2"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</row>
    <row r="428" spans="3:69" x14ac:dyDescent="0.2"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</row>
    <row r="429" spans="3:69" x14ac:dyDescent="0.2"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</row>
    <row r="430" spans="3:69" x14ac:dyDescent="0.2"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</row>
    <row r="431" spans="3:69" x14ac:dyDescent="0.2"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</row>
    <row r="432" spans="3:69" x14ac:dyDescent="0.2"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</row>
    <row r="433" spans="3:69" x14ac:dyDescent="0.2"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</row>
    <row r="434" spans="3:69" x14ac:dyDescent="0.2"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</row>
    <row r="435" spans="3:69" x14ac:dyDescent="0.2"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</row>
    <row r="436" spans="3:69" x14ac:dyDescent="0.2"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</row>
    <row r="437" spans="3:69" x14ac:dyDescent="0.2"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</row>
    <row r="438" spans="3:69" x14ac:dyDescent="0.2"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</row>
    <row r="439" spans="3:69" x14ac:dyDescent="0.2"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</row>
    <row r="440" spans="3:69" x14ac:dyDescent="0.2"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</row>
    <row r="441" spans="3:69" x14ac:dyDescent="0.2"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</row>
    <row r="442" spans="3:69" x14ac:dyDescent="0.2"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</row>
    <row r="443" spans="3:69" x14ac:dyDescent="0.2"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</row>
    <row r="444" spans="3:69" x14ac:dyDescent="0.2"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</row>
    <row r="445" spans="3:69" x14ac:dyDescent="0.2"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</row>
    <row r="446" spans="3:69" x14ac:dyDescent="0.2"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</row>
    <row r="447" spans="3:69" x14ac:dyDescent="0.2"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</row>
    <row r="448" spans="3:69" x14ac:dyDescent="0.2"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</row>
    <row r="449" spans="3:69" x14ac:dyDescent="0.2"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</row>
    <row r="450" spans="3:69" x14ac:dyDescent="0.2"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</row>
    <row r="451" spans="3:69" x14ac:dyDescent="0.2"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</row>
    <row r="452" spans="3:69" x14ac:dyDescent="0.2"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</row>
    <row r="453" spans="3:69" x14ac:dyDescent="0.2"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</row>
    <row r="454" spans="3:69" x14ac:dyDescent="0.2"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</row>
    <row r="455" spans="3:69" x14ac:dyDescent="0.2"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</row>
    <row r="456" spans="3:69" x14ac:dyDescent="0.2"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</row>
    <row r="457" spans="3:69" x14ac:dyDescent="0.2"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</row>
    <row r="458" spans="3:69" x14ac:dyDescent="0.2"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</row>
    <row r="459" spans="3:69" x14ac:dyDescent="0.2"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</row>
    <row r="460" spans="3:69" x14ac:dyDescent="0.2"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</row>
    <row r="461" spans="3:69" x14ac:dyDescent="0.2"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</row>
    <row r="462" spans="3:69" x14ac:dyDescent="0.2"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</row>
    <row r="463" spans="3:69" x14ac:dyDescent="0.2"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</row>
    <row r="464" spans="3:69" x14ac:dyDescent="0.2"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</row>
    <row r="465" spans="3:69" x14ac:dyDescent="0.2"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</row>
    <row r="466" spans="3:69" x14ac:dyDescent="0.2"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</row>
    <row r="467" spans="3:69" x14ac:dyDescent="0.2"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</row>
    <row r="468" spans="3:69" x14ac:dyDescent="0.2"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</row>
    <row r="469" spans="3:69" x14ac:dyDescent="0.2"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</row>
    <row r="470" spans="3:69" x14ac:dyDescent="0.2"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</row>
    <row r="471" spans="3:69" x14ac:dyDescent="0.2"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</row>
    <row r="472" spans="3:69" x14ac:dyDescent="0.2"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</row>
    <row r="473" spans="3:69" x14ac:dyDescent="0.2"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</row>
    <row r="474" spans="3:69" x14ac:dyDescent="0.2"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</row>
    <row r="475" spans="3:69" x14ac:dyDescent="0.2"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</row>
    <row r="476" spans="3:69" x14ac:dyDescent="0.2"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</row>
    <row r="477" spans="3:69" x14ac:dyDescent="0.2"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</row>
    <row r="478" spans="3:69" x14ac:dyDescent="0.2"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</row>
    <row r="479" spans="3:69" x14ac:dyDescent="0.2"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</row>
    <row r="480" spans="3:69" x14ac:dyDescent="0.2"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</row>
    <row r="481" spans="3:69" x14ac:dyDescent="0.2"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</row>
    <row r="482" spans="3:69" x14ac:dyDescent="0.2"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</row>
    <row r="483" spans="3:69" x14ac:dyDescent="0.2"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</row>
    <row r="484" spans="3:69" x14ac:dyDescent="0.2"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</row>
    <row r="485" spans="3:69" x14ac:dyDescent="0.2"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</row>
    <row r="486" spans="3:69" x14ac:dyDescent="0.2"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</row>
    <row r="487" spans="3:69" x14ac:dyDescent="0.2"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</row>
    <row r="488" spans="3:69" x14ac:dyDescent="0.2"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</row>
    <row r="489" spans="3:69" x14ac:dyDescent="0.2"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</row>
    <row r="490" spans="3:69" x14ac:dyDescent="0.2"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</row>
    <row r="491" spans="3:69" x14ac:dyDescent="0.2"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</row>
    <row r="492" spans="3:69" x14ac:dyDescent="0.2"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</row>
    <row r="493" spans="3:69" x14ac:dyDescent="0.2"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</row>
    <row r="494" spans="3:69" x14ac:dyDescent="0.2"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</row>
    <row r="495" spans="3:69" x14ac:dyDescent="0.2"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</row>
    <row r="496" spans="3:69" x14ac:dyDescent="0.2"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</row>
    <row r="497" spans="3:69" x14ac:dyDescent="0.2"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</row>
    <row r="498" spans="3:69" x14ac:dyDescent="0.2"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</row>
    <row r="499" spans="3:69" x14ac:dyDescent="0.2"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</row>
    <row r="500" spans="3:69" x14ac:dyDescent="0.2"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</row>
    <row r="501" spans="3:69" x14ac:dyDescent="0.2"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</row>
    <row r="502" spans="3:69" x14ac:dyDescent="0.2"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</row>
    <row r="503" spans="3:69" x14ac:dyDescent="0.2"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</row>
    <row r="504" spans="3:69" x14ac:dyDescent="0.2"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</row>
    <row r="505" spans="3:69" x14ac:dyDescent="0.2"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</row>
    <row r="506" spans="3:69" x14ac:dyDescent="0.2"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</row>
    <row r="507" spans="3:69" x14ac:dyDescent="0.2"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</row>
    <row r="508" spans="3:69" x14ac:dyDescent="0.2"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</row>
    <row r="509" spans="3:69" x14ac:dyDescent="0.2"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</row>
    <row r="510" spans="3:69" x14ac:dyDescent="0.2"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</row>
    <row r="511" spans="3:69" x14ac:dyDescent="0.2"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</row>
    <row r="512" spans="3:69" x14ac:dyDescent="0.2"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</row>
    <row r="513" spans="3:69" x14ac:dyDescent="0.2"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</row>
    <row r="514" spans="3:69" x14ac:dyDescent="0.2"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</row>
    <row r="515" spans="3:69" x14ac:dyDescent="0.2"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</row>
    <row r="516" spans="3:69" x14ac:dyDescent="0.2"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</row>
    <row r="517" spans="3:69" x14ac:dyDescent="0.2"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</row>
    <row r="518" spans="3:69" x14ac:dyDescent="0.2"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</row>
    <row r="519" spans="3:69" x14ac:dyDescent="0.2"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</row>
    <row r="520" spans="3:69" x14ac:dyDescent="0.2"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</row>
    <row r="521" spans="3:69" x14ac:dyDescent="0.2"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</row>
    <row r="522" spans="3:69" x14ac:dyDescent="0.2"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</row>
    <row r="523" spans="3:69" x14ac:dyDescent="0.2"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</row>
    <row r="524" spans="3:69" x14ac:dyDescent="0.2"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</row>
    <row r="525" spans="3:69" x14ac:dyDescent="0.2"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</row>
    <row r="526" spans="3:69" x14ac:dyDescent="0.2"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</row>
    <row r="527" spans="3:69" x14ac:dyDescent="0.2"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</row>
    <row r="528" spans="3:69" x14ac:dyDescent="0.2"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</row>
    <row r="529" spans="3:69" x14ac:dyDescent="0.2"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</row>
    <row r="530" spans="3:69" x14ac:dyDescent="0.2"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</row>
    <row r="531" spans="3:69" x14ac:dyDescent="0.2"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</row>
    <row r="532" spans="3:69" x14ac:dyDescent="0.2"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</row>
    <row r="533" spans="3:69" x14ac:dyDescent="0.2"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</row>
    <row r="534" spans="3:69" x14ac:dyDescent="0.2"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</row>
    <row r="535" spans="3:69" x14ac:dyDescent="0.2"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</row>
    <row r="536" spans="3:69" x14ac:dyDescent="0.2"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</row>
    <row r="537" spans="3:69" x14ac:dyDescent="0.2"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</row>
    <row r="538" spans="3:69" x14ac:dyDescent="0.2"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</row>
    <row r="539" spans="3:69" x14ac:dyDescent="0.2"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</row>
    <row r="540" spans="3:69" x14ac:dyDescent="0.2"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</row>
    <row r="541" spans="3:69" x14ac:dyDescent="0.2"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</row>
    <row r="542" spans="3:69" x14ac:dyDescent="0.2"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</row>
    <row r="543" spans="3:69" x14ac:dyDescent="0.2"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</row>
    <row r="544" spans="3:69" x14ac:dyDescent="0.2"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</row>
    <row r="545" spans="3:69" x14ac:dyDescent="0.2"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</row>
    <row r="546" spans="3:69" x14ac:dyDescent="0.2"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</row>
    <row r="547" spans="3:69" x14ac:dyDescent="0.2"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</row>
    <row r="548" spans="3:69" x14ac:dyDescent="0.2"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</row>
    <row r="549" spans="3:69" x14ac:dyDescent="0.2"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</row>
    <row r="550" spans="3:69" x14ac:dyDescent="0.2"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</row>
    <row r="551" spans="3:69" x14ac:dyDescent="0.2"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</row>
    <row r="552" spans="3:69" x14ac:dyDescent="0.2"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</row>
    <row r="553" spans="3:69" x14ac:dyDescent="0.2"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</row>
    <row r="554" spans="3:69" x14ac:dyDescent="0.2"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</row>
    <row r="555" spans="3:69" x14ac:dyDescent="0.2"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</row>
    <row r="556" spans="3:69" x14ac:dyDescent="0.2"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</row>
    <row r="557" spans="3:69" x14ac:dyDescent="0.2"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</row>
    <row r="558" spans="3:69" x14ac:dyDescent="0.2"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</row>
    <row r="559" spans="3:69" x14ac:dyDescent="0.2"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</row>
    <row r="560" spans="3:69" x14ac:dyDescent="0.2"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</row>
    <row r="561" spans="3:69" x14ac:dyDescent="0.2"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</row>
    <row r="562" spans="3:69" x14ac:dyDescent="0.2"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</row>
    <row r="563" spans="3:69" x14ac:dyDescent="0.2"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</row>
    <row r="564" spans="3:69" x14ac:dyDescent="0.2"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</row>
    <row r="565" spans="3:69" x14ac:dyDescent="0.2"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</row>
    <row r="566" spans="3:69" x14ac:dyDescent="0.2"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</row>
    <row r="567" spans="3:69" x14ac:dyDescent="0.2"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</row>
    <row r="568" spans="3:69" x14ac:dyDescent="0.2"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</row>
    <row r="569" spans="3:69" x14ac:dyDescent="0.2"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</row>
    <row r="570" spans="3:69" x14ac:dyDescent="0.2"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</row>
    <row r="571" spans="3:69" x14ac:dyDescent="0.2"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</row>
    <row r="572" spans="3:69" x14ac:dyDescent="0.2"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</row>
    <row r="573" spans="3:69" x14ac:dyDescent="0.2"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</row>
    <row r="574" spans="3:69" x14ac:dyDescent="0.2"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</row>
    <row r="575" spans="3:69" x14ac:dyDescent="0.2"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</row>
    <row r="576" spans="3:69" x14ac:dyDescent="0.2"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</row>
    <row r="577" spans="3:69" x14ac:dyDescent="0.2"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</row>
    <row r="578" spans="3:69" x14ac:dyDescent="0.2"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</row>
    <row r="579" spans="3:69" x14ac:dyDescent="0.2"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</row>
    <row r="580" spans="3:69" x14ac:dyDescent="0.2"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</row>
    <row r="581" spans="3:69" x14ac:dyDescent="0.2"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</row>
    <row r="582" spans="3:69" x14ac:dyDescent="0.2"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</row>
    <row r="583" spans="3:69" x14ac:dyDescent="0.2"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</row>
    <row r="584" spans="3:69" x14ac:dyDescent="0.2"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</row>
    <row r="585" spans="3:69" x14ac:dyDescent="0.2"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</row>
    <row r="586" spans="3:69" x14ac:dyDescent="0.2"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</row>
    <row r="587" spans="3:69" x14ac:dyDescent="0.2"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</row>
    <row r="588" spans="3:69" x14ac:dyDescent="0.2"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</row>
    <row r="589" spans="3:69" x14ac:dyDescent="0.2"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</row>
    <row r="590" spans="3:69" x14ac:dyDescent="0.2"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</row>
    <row r="591" spans="3:69" x14ac:dyDescent="0.2"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</row>
    <row r="592" spans="3:69" x14ac:dyDescent="0.2"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</row>
    <row r="593" spans="3:69" x14ac:dyDescent="0.2"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</row>
    <row r="594" spans="3:69" x14ac:dyDescent="0.2"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</row>
    <row r="595" spans="3:69" x14ac:dyDescent="0.2"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</row>
    <row r="596" spans="3:69" x14ac:dyDescent="0.2"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</row>
    <row r="597" spans="3:69" x14ac:dyDescent="0.2"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</row>
    <row r="598" spans="3:69" x14ac:dyDescent="0.2"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</row>
    <row r="599" spans="3:69" x14ac:dyDescent="0.2"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</row>
    <row r="600" spans="3:69" x14ac:dyDescent="0.2"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</row>
    <row r="601" spans="3:69" x14ac:dyDescent="0.2"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</row>
    <row r="602" spans="3:69" x14ac:dyDescent="0.2"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</row>
    <row r="603" spans="3:69" x14ac:dyDescent="0.2"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</row>
    <row r="604" spans="3:69" x14ac:dyDescent="0.2"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</row>
    <row r="605" spans="3:69" x14ac:dyDescent="0.2"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</row>
    <row r="606" spans="3:69" x14ac:dyDescent="0.2"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</row>
    <row r="607" spans="3:69" x14ac:dyDescent="0.2"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</row>
    <row r="608" spans="3:69" x14ac:dyDescent="0.2"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</row>
    <row r="609" spans="3:69" x14ac:dyDescent="0.2"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</row>
    <row r="610" spans="3:69" x14ac:dyDescent="0.2"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</row>
    <row r="611" spans="3:69" x14ac:dyDescent="0.2"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</row>
    <row r="612" spans="3:69" x14ac:dyDescent="0.2"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</row>
    <row r="613" spans="3:69" x14ac:dyDescent="0.2"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</row>
    <row r="614" spans="3:69" x14ac:dyDescent="0.2"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</row>
  </sheetData>
  <hyperlinks>
    <hyperlink ref="A1" location="Main!A1" display="Main" xr:uid="{EE4E6E41-ACD1-4589-938A-64B8AD241423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2025-02-06T13:40:09Z</dcterms:created>
  <dcterms:modified xsi:type="dcterms:W3CDTF">2025-09-25T11:36:31Z</dcterms:modified>
</cp:coreProperties>
</file>