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1386E18-06AD-4793-889E-98BFFC919BA6}" xr6:coauthVersionLast="47" xr6:coauthVersionMax="47" xr10:uidLastSave="{00000000-0000-0000-0000-000000000000}"/>
  <bookViews>
    <workbookView xWindow="19095" yWindow="0" windowWidth="19410" windowHeight="20925" xr2:uid="{88DDBE30-5603-410A-A895-5ECD92172F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L20" i="2"/>
  <c r="N10" i="2"/>
  <c r="N15" i="2" s="1"/>
  <c r="N18" i="2" s="1"/>
  <c r="N21" i="2" s="1"/>
  <c r="N23" i="2" s="1"/>
  <c r="M10" i="2"/>
  <c r="M15" i="2" s="1"/>
  <c r="M18" i="2" s="1"/>
  <c r="M21" i="2" s="1"/>
  <c r="M23" i="2" s="1"/>
  <c r="L10" i="2"/>
  <c r="L15" i="2" s="1"/>
  <c r="L18" i="2" s="1"/>
  <c r="L21" i="2" s="1"/>
  <c r="L23" i="2" s="1"/>
  <c r="K10" i="2"/>
  <c r="K15" i="2" s="1"/>
  <c r="K18" i="2" s="1"/>
  <c r="K21" i="2" s="1"/>
  <c r="K23" i="2" s="1"/>
  <c r="H26" i="2"/>
  <c r="G26" i="2"/>
  <c r="I26" i="2"/>
  <c r="J10" i="2"/>
  <c r="J15" i="2" s="1"/>
  <c r="J18" i="2" s="1"/>
  <c r="H10" i="2"/>
  <c r="H27" i="2" s="1"/>
  <c r="G10" i="2"/>
  <c r="G27" i="2" s="1"/>
  <c r="F10" i="2"/>
  <c r="F15" i="2" s="1"/>
  <c r="E10" i="2"/>
  <c r="E15" i="2" s="1"/>
  <c r="D10" i="2"/>
  <c r="D15" i="2" s="1"/>
  <c r="D28" i="2" s="1"/>
  <c r="C10" i="2"/>
  <c r="C15" i="2" s="1"/>
  <c r="C28" i="2" s="1"/>
  <c r="I10" i="2"/>
  <c r="I15" i="2" s="1"/>
  <c r="H5" i="1"/>
  <c r="H4" i="1"/>
  <c r="H7" i="1" s="1"/>
  <c r="C27" i="2" l="1"/>
  <c r="D27" i="2"/>
  <c r="I27" i="2"/>
  <c r="I18" i="2"/>
  <c r="I28" i="2"/>
  <c r="E28" i="2"/>
  <c r="E18" i="2"/>
  <c r="F28" i="2"/>
  <c r="F18" i="2"/>
  <c r="G15" i="2"/>
  <c r="D18" i="2"/>
  <c r="E27" i="2"/>
  <c r="F27" i="2"/>
  <c r="C18" i="2"/>
  <c r="H15" i="2"/>
  <c r="J21" i="2"/>
  <c r="J23" i="2" s="1"/>
  <c r="D29" i="2" l="1"/>
  <c r="D21" i="2"/>
  <c r="D23" i="2" s="1"/>
  <c r="G28" i="2"/>
  <c r="G18" i="2"/>
  <c r="F21" i="2"/>
  <c r="F23" i="2" s="1"/>
  <c r="F29" i="2"/>
  <c r="E21" i="2"/>
  <c r="E23" i="2" s="1"/>
  <c r="E29" i="2"/>
  <c r="I21" i="2"/>
  <c r="I23" i="2" s="1"/>
  <c r="I29" i="2"/>
  <c r="C21" i="2"/>
  <c r="C23" i="2" s="1"/>
  <c r="C29" i="2"/>
  <c r="H18" i="2"/>
  <c r="H28" i="2"/>
  <c r="G21" i="2" l="1"/>
  <c r="G23" i="2" s="1"/>
  <c r="G29" i="2"/>
  <c r="H29" i="2"/>
  <c r="H21" i="2"/>
  <c r="H23" i="2" s="1"/>
</calcChain>
</file>

<file path=xl/sharedStrings.xml><?xml version="1.0" encoding="utf-8"?>
<sst xmlns="http://schemas.openxmlformats.org/spreadsheetml/2006/main" count="49" uniqueCount="44">
  <si>
    <t>numbers in mio USD</t>
  </si>
  <si>
    <t>Price</t>
  </si>
  <si>
    <t>Shares</t>
  </si>
  <si>
    <t>MC</t>
  </si>
  <si>
    <t>Cash</t>
  </si>
  <si>
    <t>Debt</t>
  </si>
  <si>
    <t>EV</t>
  </si>
  <si>
    <t>Advanced Micro Devices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</si>
  <si>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</si>
  <si>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</si>
  <si>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</si>
  <si>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</si>
  <si>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</si>
  <si>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</si>
  <si>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</si>
  <si>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</si>
  <si>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</si>
  <si>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</si>
  <si>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Cost of Sales</t>
  </si>
  <si>
    <t xml:space="preserve">Amortization </t>
  </si>
  <si>
    <t>Gross Profit</t>
  </si>
  <si>
    <t>R&amp;D</t>
  </si>
  <si>
    <t>MAG</t>
  </si>
  <si>
    <t>Licensing Gain</t>
  </si>
  <si>
    <t>Operating Income</t>
  </si>
  <si>
    <t>Interest Expense</t>
  </si>
  <si>
    <t>Other Income</t>
  </si>
  <si>
    <t>Pretax Income</t>
  </si>
  <si>
    <t>Tax Expense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</si>
  <si>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</si>
  <si>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</si>
  <si>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</si>
  <si>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</si>
  <si>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</si>
  <si>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</si>
  <si>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</si>
  <si>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</si>
  <si>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</si>
  <si>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</si>
  <si>
    <t>Investees &amp; other</t>
  </si>
  <si>
    <t>Data Center</t>
  </si>
  <si>
    <t>Client</t>
  </si>
  <si>
    <t>Gaming</t>
  </si>
  <si>
    <t>Embedded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</si>
</sst>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3" fontId="5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5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EE6E-8823-4068-817D-B17F9B33324F}">
  <dimension ref="A1:I7"/>
  <sheetViews>
    <sheetView tabSelected="1" zoomScale="200" zoomScaleNormal="200" workbookViewId="0">
      <selection activeCell="H5" sqref="H5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9" x14ac:dyDescent="0.2">
      <c r="A1" s="1" t="s">
        <v>7</v>
      </c>
    </row>
    <row r="2" spans="1:9" x14ac:dyDescent="0.2">
      <c r="A2" s="2" t="s">
        <v>0</v>
      </c>
      <c r="G2" s="2" t="s">
        <v>1</v>
      </c>
      <c r="H2" s="2">
        <v>156.6</v>
      </c>
    </row>
    <row r="3" spans="1:9" x14ac:dyDescent="0.2">
      <c r="G3" s="2" t="s">
        <v>2</v>
      </c>
      <c r="H3" s="3">
        <v>1622.843689</v>
      </c>
      <c r="I3" s="10" t="s">
        <v>36</v>
      </c>
    </row>
    <row r="4" spans="1:9" x14ac:dyDescent="0.2">
      <c r="G4" s="2" t="s">
        <v>3</v>
      </c>
      <c r="H4" s="3">
        <f>+H2*H3</f>
        <v>254137.32169740001</v>
      </c>
    </row>
    <row r="5" spans="1:9" x14ac:dyDescent="0.2">
      <c r="G5" s="2" t="s">
        <v>4</v>
      </c>
      <c r="H5" s="3">
        <f>3897+647</f>
        <v>4544</v>
      </c>
      <c r="I5" s="10" t="s">
        <v>36</v>
      </c>
    </row>
    <row r="6" spans="1:9" x14ac:dyDescent="0.2">
      <c r="G6" s="2" t="s">
        <v>5</v>
      </c>
      <c r="H6" s="3">
        <v>1720</v>
      </c>
      <c r="I6" s="10" t="s">
        <v>36</v>
      </c>
    </row>
    <row r="7" spans="1:9" x14ac:dyDescent="0.2">
      <c r="G7" s="2" t="s">
        <v>6</v>
      </c>
      <c r="H7" s="3">
        <f>+H4-H5+H6</f>
        <v>251313.32169740001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2265-4306-401D-803C-CB5EEC240F05}">
  <dimension ref="A1:BL170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4.5703125" style="2" customWidth="1"/>
    <col min="2" max="2" width="20.85546875" style="2" customWidth="1"/>
    <col min="3" max="16384" width="9.140625" style="2"/>
  </cols>
  <sheetData>
    <row r="1" spans="1:64" x14ac:dyDescent="0.2">
      <c r="A1" s="5" t="s">
        <v>9</v>
      </c>
    </row>
    <row r="2" spans="1:64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8</v>
      </c>
      <c r="J2" s="4" t="s">
        <v>16</v>
      </c>
      <c r="K2" s="10" t="s">
        <v>35</v>
      </c>
      <c r="L2" s="10" t="s">
        <v>36</v>
      </c>
      <c r="M2" s="10" t="s">
        <v>37</v>
      </c>
      <c r="N2" s="10" t="s">
        <v>38</v>
      </c>
    </row>
    <row r="3" spans="1:64" x14ac:dyDescent="0.2">
      <c r="B3" s="9" t="s">
        <v>40</v>
      </c>
      <c r="C3" s="11"/>
      <c r="D3" s="11"/>
      <c r="E3" s="11"/>
      <c r="F3" s="11"/>
      <c r="G3" s="11"/>
      <c r="H3" s="11">
        <v>2834</v>
      </c>
      <c r="I3" s="11"/>
      <c r="J3" s="11"/>
      <c r="K3" s="11"/>
      <c r="L3" s="11">
        <v>3240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x14ac:dyDescent="0.2">
      <c r="B4" s="9" t="s">
        <v>41</v>
      </c>
      <c r="C4" s="11"/>
      <c r="D4" s="11"/>
      <c r="E4" s="11"/>
      <c r="F4" s="11"/>
      <c r="G4" s="11"/>
      <c r="H4" s="11">
        <v>1492</v>
      </c>
      <c r="I4" s="11"/>
      <c r="J4" s="11"/>
      <c r="K4" s="11"/>
      <c r="L4" s="11">
        <v>2499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">
      <c r="B5" s="9" t="s">
        <v>42</v>
      </c>
      <c r="C5" s="11"/>
      <c r="D5" s="11"/>
      <c r="E5" s="11"/>
      <c r="F5" s="11"/>
      <c r="G5" s="11"/>
      <c r="H5" s="11">
        <v>648</v>
      </c>
      <c r="I5" s="11"/>
      <c r="J5" s="11"/>
      <c r="K5" s="11"/>
      <c r="L5" s="11">
        <v>1122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">
      <c r="B6" s="9" t="s">
        <v>43</v>
      </c>
      <c r="C6" s="11"/>
      <c r="D6" s="11"/>
      <c r="E6" s="11"/>
      <c r="F6" s="11"/>
      <c r="G6" s="11"/>
      <c r="H6" s="11">
        <v>861</v>
      </c>
      <c r="I6" s="11"/>
      <c r="J6" s="11"/>
      <c r="K6" s="11"/>
      <c r="L6" s="11">
        <v>824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x14ac:dyDescent="0.2">
      <c r="A7" s="1"/>
      <c r="B7" s="1" t="s">
        <v>17</v>
      </c>
      <c r="C7" s="12"/>
      <c r="D7" s="12"/>
      <c r="E7" s="12">
        <v>5800</v>
      </c>
      <c r="F7" s="12"/>
      <c r="G7" s="12"/>
      <c r="H7" s="12">
        <v>5835</v>
      </c>
      <c r="I7" s="12">
        <v>6819</v>
      </c>
      <c r="J7" s="12"/>
      <c r="K7" s="11"/>
      <c r="L7" s="12">
        <v>7685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x14ac:dyDescent="0.2">
      <c r="B8" s="2" t="s">
        <v>18</v>
      </c>
      <c r="C8" s="11"/>
      <c r="D8" s="11"/>
      <c r="E8" s="11">
        <v>2843</v>
      </c>
      <c r="F8" s="11"/>
      <c r="G8" s="11"/>
      <c r="H8" s="11">
        <v>2740</v>
      </c>
      <c r="I8" s="11">
        <v>3167</v>
      </c>
      <c r="J8" s="11"/>
      <c r="K8" s="11"/>
      <c r="L8" s="11">
        <v>4366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x14ac:dyDescent="0.2">
      <c r="B9" s="2" t="s">
        <v>19</v>
      </c>
      <c r="C9" s="11"/>
      <c r="D9" s="11"/>
      <c r="E9" s="11">
        <v>210</v>
      </c>
      <c r="F9" s="11"/>
      <c r="G9" s="11"/>
      <c r="H9" s="11">
        <v>231</v>
      </c>
      <c r="I9" s="11">
        <v>233</v>
      </c>
      <c r="J9" s="11"/>
      <c r="K9" s="11"/>
      <c r="L9" s="11">
        <v>260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x14ac:dyDescent="0.2">
      <c r="B10" s="2" t="s">
        <v>20</v>
      </c>
      <c r="C10" s="11">
        <f t="shared" ref="C10:H10" si="0">+C7-SUM(C8:C9)</f>
        <v>0</v>
      </c>
      <c r="D10" s="11">
        <f t="shared" si="0"/>
        <v>0</v>
      </c>
      <c r="E10" s="11">
        <f t="shared" si="0"/>
        <v>2747</v>
      </c>
      <c r="F10" s="11">
        <f t="shared" si="0"/>
        <v>0</v>
      </c>
      <c r="G10" s="11">
        <f t="shared" si="0"/>
        <v>0</v>
      </c>
      <c r="H10" s="11">
        <f t="shared" si="0"/>
        <v>2864</v>
      </c>
      <c r="I10" s="11">
        <f>+I7-SUM(I8:I9)</f>
        <v>3419</v>
      </c>
      <c r="J10" s="11">
        <f t="shared" ref="J10:N10" si="1">+J7-SUM(J8:J9)</f>
        <v>0</v>
      </c>
      <c r="K10" s="11">
        <f t="shared" si="1"/>
        <v>0</v>
      </c>
      <c r="L10" s="11">
        <f t="shared" si="1"/>
        <v>3059</v>
      </c>
      <c r="M10" s="11">
        <f t="shared" si="1"/>
        <v>0</v>
      </c>
      <c r="N10" s="11">
        <f t="shared" si="1"/>
        <v>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x14ac:dyDescent="0.2">
      <c r="B11" s="2" t="s">
        <v>21</v>
      </c>
      <c r="C11" s="11"/>
      <c r="D11" s="11"/>
      <c r="E11" s="11">
        <v>1507</v>
      </c>
      <c r="F11" s="11"/>
      <c r="G11" s="11"/>
      <c r="H11" s="11">
        <v>1583</v>
      </c>
      <c r="I11" s="11">
        <v>1636</v>
      </c>
      <c r="J11" s="11"/>
      <c r="K11" s="11"/>
      <c r="L11" s="11">
        <v>1894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2">
      <c r="B12" s="2" t="s">
        <v>22</v>
      </c>
      <c r="C12" s="11"/>
      <c r="D12" s="11"/>
      <c r="E12" s="11">
        <v>576</v>
      </c>
      <c r="F12" s="11"/>
      <c r="G12" s="11"/>
      <c r="H12" s="11">
        <v>640</v>
      </c>
      <c r="I12" s="11">
        <v>721</v>
      </c>
      <c r="J12" s="11"/>
      <c r="K12" s="11"/>
      <c r="L12" s="11">
        <v>991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2">
      <c r="B13" s="2" t="s">
        <v>19</v>
      </c>
      <c r="C13" s="11"/>
      <c r="D13" s="11"/>
      <c r="E13" s="11">
        <v>450</v>
      </c>
      <c r="F13" s="11"/>
      <c r="G13" s="11"/>
      <c r="H13" s="11">
        <v>372</v>
      </c>
      <c r="I13" s="11">
        <v>352</v>
      </c>
      <c r="J13" s="11"/>
      <c r="K13" s="11"/>
      <c r="L13" s="11">
        <v>308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2">
      <c r="B14" s="2" t="s">
        <v>23</v>
      </c>
      <c r="C14" s="11"/>
      <c r="D14" s="11"/>
      <c r="E14" s="11">
        <v>10</v>
      </c>
      <c r="F14" s="11"/>
      <c r="G14" s="11"/>
      <c r="H14" s="11">
        <v>0</v>
      </c>
      <c r="I14" s="11">
        <v>14</v>
      </c>
      <c r="J14" s="11"/>
      <c r="K14" s="11"/>
      <c r="L14" s="11"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2">
      <c r="B15" s="2" t="s">
        <v>24</v>
      </c>
      <c r="C15" s="11">
        <f t="shared" ref="C15:H15" si="2">+C10-SUM(C11:C13)+C14</f>
        <v>0</v>
      </c>
      <c r="D15" s="11">
        <f t="shared" si="2"/>
        <v>0</v>
      </c>
      <c r="E15" s="11">
        <f t="shared" si="2"/>
        <v>224</v>
      </c>
      <c r="F15" s="11">
        <f t="shared" si="2"/>
        <v>0</v>
      </c>
      <c r="G15" s="11">
        <f t="shared" si="2"/>
        <v>0</v>
      </c>
      <c r="H15" s="11">
        <f t="shared" si="2"/>
        <v>269</v>
      </c>
      <c r="I15" s="11">
        <f>+I10-SUM(I11:I13)+I14</f>
        <v>724</v>
      </c>
      <c r="J15" s="11">
        <f t="shared" ref="J15:N15" si="3">+J10-SUM(J11:J13)+J14</f>
        <v>0</v>
      </c>
      <c r="K15" s="11">
        <f t="shared" si="3"/>
        <v>0</v>
      </c>
      <c r="L15" s="11">
        <f t="shared" si="3"/>
        <v>-134</v>
      </c>
      <c r="M15" s="11">
        <f t="shared" si="3"/>
        <v>0</v>
      </c>
      <c r="N15" s="11">
        <f t="shared" si="3"/>
        <v>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2">
      <c r="B16" s="2" t="s">
        <v>25</v>
      </c>
      <c r="C16" s="11"/>
      <c r="D16" s="11"/>
      <c r="E16" s="11">
        <v>26</v>
      </c>
      <c r="F16" s="11"/>
      <c r="G16" s="11"/>
      <c r="H16" s="11">
        <v>25</v>
      </c>
      <c r="I16" s="11">
        <v>23</v>
      </c>
      <c r="J16" s="11"/>
      <c r="K16" s="11"/>
      <c r="L16" s="11">
        <v>38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2:64" x14ac:dyDescent="0.2">
      <c r="B17" s="2" t="s">
        <v>26</v>
      </c>
      <c r="C17" s="11"/>
      <c r="D17" s="11"/>
      <c r="E17" s="11">
        <v>59</v>
      </c>
      <c r="F17" s="11"/>
      <c r="G17" s="11"/>
      <c r="H17" s="11">
        <v>55</v>
      </c>
      <c r="I17" s="11">
        <v>36</v>
      </c>
      <c r="J17" s="11"/>
      <c r="K17" s="11"/>
      <c r="L17" s="11">
        <v>98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2:64" x14ac:dyDescent="0.2">
      <c r="B18" s="2" t="s">
        <v>27</v>
      </c>
      <c r="C18" s="11">
        <f t="shared" ref="C18:H18" si="4">+C15-C16+C17</f>
        <v>0</v>
      </c>
      <c r="D18" s="11">
        <f t="shared" si="4"/>
        <v>0</v>
      </c>
      <c r="E18" s="11">
        <f t="shared" si="4"/>
        <v>257</v>
      </c>
      <c r="F18" s="11">
        <f t="shared" si="4"/>
        <v>0</v>
      </c>
      <c r="G18" s="11">
        <f t="shared" si="4"/>
        <v>0</v>
      </c>
      <c r="H18" s="11">
        <f t="shared" si="4"/>
        <v>299</v>
      </c>
      <c r="I18" s="11">
        <f>+I15-I16+I17</f>
        <v>737</v>
      </c>
      <c r="J18" s="11">
        <f t="shared" ref="J18:N18" si="5">+J15-J16+J17</f>
        <v>0</v>
      </c>
      <c r="K18" s="11">
        <f t="shared" si="5"/>
        <v>0</v>
      </c>
      <c r="L18" s="11">
        <f t="shared" si="5"/>
        <v>-74</v>
      </c>
      <c r="M18" s="11">
        <f t="shared" si="5"/>
        <v>0</v>
      </c>
      <c r="N18" s="11">
        <f t="shared" si="5"/>
        <v>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2:64" x14ac:dyDescent="0.2">
      <c r="B19" s="2" t="s">
        <v>28</v>
      </c>
      <c r="C19" s="11"/>
      <c r="D19" s="11"/>
      <c r="E19" s="11">
        <v>-39</v>
      </c>
      <c r="F19" s="11"/>
      <c r="G19" s="11"/>
      <c r="H19" s="11">
        <v>41</v>
      </c>
      <c r="I19" s="11">
        <v>-27</v>
      </c>
      <c r="J19" s="11"/>
      <c r="K19" s="11"/>
      <c r="L19" s="11">
        <v>-834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2:64" x14ac:dyDescent="0.2">
      <c r="B20" s="9" t="s">
        <v>39</v>
      </c>
      <c r="C20" s="11"/>
      <c r="D20" s="11"/>
      <c r="E20" s="11">
        <v>3</v>
      </c>
      <c r="F20" s="11"/>
      <c r="G20" s="11"/>
      <c r="H20" s="11">
        <v>7</v>
      </c>
      <c r="I20" s="11">
        <v>7</v>
      </c>
      <c r="J20" s="11"/>
      <c r="K20" s="11"/>
      <c r="L20" s="11">
        <f>8+104</f>
        <v>112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2:64" x14ac:dyDescent="0.2">
      <c r="B21" s="2" t="s">
        <v>29</v>
      </c>
      <c r="C21" s="11">
        <f t="shared" ref="C21:H21" si="6">+C18-C19+C20</f>
        <v>0</v>
      </c>
      <c r="D21" s="11">
        <f t="shared" si="6"/>
        <v>0</v>
      </c>
      <c r="E21" s="11">
        <f t="shared" si="6"/>
        <v>299</v>
      </c>
      <c r="F21" s="11">
        <f t="shared" si="6"/>
        <v>0</v>
      </c>
      <c r="G21" s="11">
        <f t="shared" si="6"/>
        <v>0</v>
      </c>
      <c r="H21" s="11">
        <f t="shared" si="6"/>
        <v>265</v>
      </c>
      <c r="I21" s="11">
        <f>+I18-I19+I20</f>
        <v>771</v>
      </c>
      <c r="J21" s="11">
        <f t="shared" ref="J21:N21" si="7">+J18-J19+J20</f>
        <v>0</v>
      </c>
      <c r="K21" s="11">
        <f t="shared" si="7"/>
        <v>0</v>
      </c>
      <c r="L21" s="11">
        <f t="shared" si="7"/>
        <v>872</v>
      </c>
      <c r="M21" s="11">
        <f t="shared" si="7"/>
        <v>0</v>
      </c>
      <c r="N21" s="11">
        <f t="shared" si="7"/>
        <v>0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2:64" x14ac:dyDescent="0.2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2:64" x14ac:dyDescent="0.2">
      <c r="B23" s="2" t="s">
        <v>30</v>
      </c>
      <c r="C23" s="7" t="e">
        <f t="shared" ref="C23:H23" si="8">+C21/C24</f>
        <v>#DIV/0!</v>
      </c>
      <c r="D23" s="7" t="e">
        <f t="shared" si="8"/>
        <v>#DIV/0!</v>
      </c>
      <c r="E23" s="7">
        <f t="shared" si="8"/>
        <v>0.18502475247524752</v>
      </c>
      <c r="F23" s="7" t="e">
        <f t="shared" si="8"/>
        <v>#DIV/0!</v>
      </c>
      <c r="G23" s="7" t="e">
        <f t="shared" si="8"/>
        <v>#DIV/0!</v>
      </c>
      <c r="H23" s="7">
        <f t="shared" si="8"/>
        <v>0.16378244746600742</v>
      </c>
      <c r="I23" s="7">
        <f>+I21/I24</f>
        <v>0.47592592592592592</v>
      </c>
      <c r="J23" s="7" t="e">
        <f t="shared" ref="J23:N23" si="9">+J21/J24</f>
        <v>#DIV/0!</v>
      </c>
      <c r="K23" s="7" t="e">
        <f t="shared" si="9"/>
        <v>#DIV/0!</v>
      </c>
      <c r="L23" s="7">
        <f t="shared" si="9"/>
        <v>0.5372766481823783</v>
      </c>
      <c r="M23" s="7" t="e">
        <f t="shared" si="9"/>
        <v>#DIV/0!</v>
      </c>
      <c r="N23" s="7" t="e">
        <f t="shared" si="9"/>
        <v>#DIV/0!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2:64" x14ac:dyDescent="0.2">
      <c r="B24" s="2" t="s">
        <v>2</v>
      </c>
      <c r="C24" s="3"/>
      <c r="D24" s="3"/>
      <c r="E24" s="3">
        <v>1616</v>
      </c>
      <c r="F24" s="3"/>
      <c r="G24" s="3"/>
      <c r="H24" s="3">
        <v>1618</v>
      </c>
      <c r="I24" s="3">
        <v>1620</v>
      </c>
      <c r="J24" s="3"/>
      <c r="K24" s="3"/>
      <c r="L24" s="3">
        <v>1623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2:64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2:64" x14ac:dyDescent="0.2">
      <c r="B26" s="1" t="s">
        <v>31</v>
      </c>
      <c r="C26" s="6"/>
      <c r="D26" s="6"/>
      <c r="E26" s="6"/>
      <c r="F26" s="6"/>
      <c r="G26" s="13" t="e">
        <f t="shared" ref="G26:H26" si="10">+G7/C7-1</f>
        <v>#DIV/0!</v>
      </c>
      <c r="H26" s="13" t="e">
        <f t="shared" si="10"/>
        <v>#DIV/0!</v>
      </c>
      <c r="I26" s="13">
        <f>+I7/E7-1</f>
        <v>0.17568965517241386</v>
      </c>
      <c r="J26" s="13" t="e">
        <f t="shared" ref="J26:N26" si="11">+J7/F7-1</f>
        <v>#DIV/0!</v>
      </c>
      <c r="K26" s="13" t="e">
        <f t="shared" si="11"/>
        <v>#DIV/0!</v>
      </c>
      <c r="L26" s="13">
        <f t="shared" si="11"/>
        <v>0.31705227077977716</v>
      </c>
      <c r="M26" s="13">
        <f t="shared" si="11"/>
        <v>-1</v>
      </c>
      <c r="N26" s="13" t="e">
        <f t="shared" si="11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2:64" x14ac:dyDescent="0.2">
      <c r="B27" s="2" t="s">
        <v>32</v>
      </c>
      <c r="C27" s="8" t="e">
        <f t="shared" ref="C27:H27" si="12">+C10/C7</f>
        <v>#DIV/0!</v>
      </c>
      <c r="D27" s="8" t="e">
        <f t="shared" si="12"/>
        <v>#DIV/0!</v>
      </c>
      <c r="E27" s="8">
        <f t="shared" si="12"/>
        <v>0.4736206896551724</v>
      </c>
      <c r="F27" s="8" t="e">
        <f t="shared" si="12"/>
        <v>#DIV/0!</v>
      </c>
      <c r="G27" s="8" t="e">
        <f t="shared" si="12"/>
        <v>#DIV/0!</v>
      </c>
      <c r="H27" s="8">
        <f t="shared" si="12"/>
        <v>0.49083119108826051</v>
      </c>
      <c r="I27" s="8">
        <f>+I10/I7</f>
        <v>0.50139316615339491</v>
      </c>
      <c r="J27" s="8" t="e">
        <f t="shared" ref="J27:N27" si="13">+J10/J7</f>
        <v>#DIV/0!</v>
      </c>
      <c r="K27" s="8" t="e">
        <f t="shared" si="13"/>
        <v>#DIV/0!</v>
      </c>
      <c r="L27" s="8">
        <f t="shared" si="13"/>
        <v>0.39804814573845154</v>
      </c>
      <c r="M27" s="8" t="e">
        <f t="shared" si="13"/>
        <v>#DIV/0!</v>
      </c>
      <c r="N27" s="8" t="e">
        <f t="shared" si="13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2:64" x14ac:dyDescent="0.2">
      <c r="B28" s="2" t="s">
        <v>33</v>
      </c>
      <c r="C28" s="8" t="e">
        <f t="shared" ref="C28:H28" si="14">+C15/C7</f>
        <v>#DIV/0!</v>
      </c>
      <c r="D28" s="8" t="e">
        <f t="shared" si="14"/>
        <v>#DIV/0!</v>
      </c>
      <c r="E28" s="8">
        <f t="shared" si="14"/>
        <v>3.8620689655172416E-2</v>
      </c>
      <c r="F28" s="8" t="e">
        <f t="shared" si="14"/>
        <v>#DIV/0!</v>
      </c>
      <c r="G28" s="8" t="e">
        <f t="shared" si="14"/>
        <v>#DIV/0!</v>
      </c>
      <c r="H28" s="8">
        <f t="shared" si="14"/>
        <v>4.6101113967437872E-2</v>
      </c>
      <c r="I28" s="8">
        <f>+I15/I7</f>
        <v>0.10617392579557119</v>
      </c>
      <c r="J28" s="8" t="e">
        <f t="shared" ref="J28:N28" si="15">+J15/J7</f>
        <v>#DIV/0!</v>
      </c>
      <c r="K28" s="8" t="e">
        <f t="shared" si="15"/>
        <v>#DIV/0!</v>
      </c>
      <c r="L28" s="8">
        <f t="shared" si="15"/>
        <v>-1.7436564736499675E-2</v>
      </c>
      <c r="M28" s="8" t="e">
        <f t="shared" si="15"/>
        <v>#DIV/0!</v>
      </c>
      <c r="N28" s="8" t="e">
        <f t="shared" si="15"/>
        <v>#DIV/0!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2:64" x14ac:dyDescent="0.2">
      <c r="B29" s="2" t="s">
        <v>34</v>
      </c>
      <c r="C29" s="8" t="e">
        <f t="shared" ref="C29:H29" si="16">+C19/C18</f>
        <v>#DIV/0!</v>
      </c>
      <c r="D29" s="8" t="e">
        <f t="shared" si="16"/>
        <v>#DIV/0!</v>
      </c>
      <c r="E29" s="8">
        <f t="shared" si="16"/>
        <v>-0.1517509727626459</v>
      </c>
      <c r="F29" s="8" t="e">
        <f t="shared" si="16"/>
        <v>#DIV/0!</v>
      </c>
      <c r="G29" s="8" t="e">
        <f t="shared" si="16"/>
        <v>#DIV/0!</v>
      </c>
      <c r="H29" s="8">
        <f t="shared" si="16"/>
        <v>0.13712374581939799</v>
      </c>
      <c r="I29" s="8">
        <f>+I19/I18</f>
        <v>-3.6635006784260515E-2</v>
      </c>
      <c r="J29" s="8" t="e">
        <f t="shared" ref="J29:N29" si="17">+J19/J18</f>
        <v>#DIV/0!</v>
      </c>
      <c r="K29" s="8" t="e">
        <f t="shared" si="17"/>
        <v>#DIV/0!</v>
      </c>
      <c r="L29" s="8">
        <f t="shared" si="17"/>
        <v>11.27027027027027</v>
      </c>
      <c r="M29" s="8" t="e">
        <f t="shared" si="17"/>
        <v>#DIV/0!</v>
      </c>
      <c r="N29" s="8" t="e">
        <f t="shared" si="17"/>
        <v>#DIV/0!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2:6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2:6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2:6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3:6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3:6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3:6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3:6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3:6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3:6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3:6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3:6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3:6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3:6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3:6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3:6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3:6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3:6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3:6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3:6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3:6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3:6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3:6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3:6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3:6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3:6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3:6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3:6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3:6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3:6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3:6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3:6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3:6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3:6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3:6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3:6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3:6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3:6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3:6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3:6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3:6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3:6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3:6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3:6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3:6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3:6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3:6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3:6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3:6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3:6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3:6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3:6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3:6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3:6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3:6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3:6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 spans="3:6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 spans="3:6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3:6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 spans="3:6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 spans="3:6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 spans="3:6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 spans="3:6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 spans="3:6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 spans="3:6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 spans="3:6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 spans="3:6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 spans="3:6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 spans="3:6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 spans="3:6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 spans="3:6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 spans="3:6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 spans="3:6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 spans="3:6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 spans="3:6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 spans="3:6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 spans="3:6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 spans="3:6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 spans="3:6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 spans="3:6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 spans="3:6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 spans="3:6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 spans="3:6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 spans="3:6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 spans="3:6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 spans="3:6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 spans="3:6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 spans="3:6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 spans="3:6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 spans="3:6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 spans="3:6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 spans="3:6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 spans="3:6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 spans="3:6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 spans="3:6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 spans="3:6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 spans="3:6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 spans="3:6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3:6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 spans="3:6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3:6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3:6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 spans="3:6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 spans="3:6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 spans="3:6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 spans="3:6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 spans="3:6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  <row r="136" spans="3:6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</row>
    <row r="137" spans="3:6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</row>
    <row r="138" spans="3:6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</row>
    <row r="139" spans="3:6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</row>
    <row r="140" spans="3:6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</row>
    <row r="141" spans="3:6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</row>
    <row r="142" spans="3:6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</row>
    <row r="143" spans="3:6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</row>
    <row r="144" spans="3:6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</row>
    <row r="145" spans="3:6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</row>
    <row r="146" spans="3:6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</row>
    <row r="147" spans="3:6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</row>
    <row r="148" spans="3:6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</row>
    <row r="149" spans="3:6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</row>
    <row r="150" spans="3:6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</row>
    <row r="151" spans="3:6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</row>
    <row r="152" spans="3:6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</row>
    <row r="153" spans="3:6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</row>
    <row r="154" spans="3:6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</row>
    <row r="155" spans="3:6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</row>
    <row r="156" spans="3:6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</row>
    <row r="157" spans="3:6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</row>
    <row r="158" spans="3:6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</row>
    <row r="159" spans="3:6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</row>
    <row r="160" spans="3:6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</row>
    <row r="161" spans="3:6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</row>
    <row r="162" spans="3:6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</row>
    <row r="163" spans="3:6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</row>
    <row r="164" spans="3:6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</row>
    <row r="165" spans="3:6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</row>
    <row r="166" spans="3:6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</row>
    <row r="167" spans="3:6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</row>
    <row r="168" spans="3:6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</row>
    <row r="169" spans="3:6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</row>
    <row r="170" spans="3:6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</row>
  </sheetData>
  <hyperlinks>
    <hyperlink ref="A1" location="Main!A1" display="Main" xr:uid="{66608389-28A7-4662-ADFC-61E13E644A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2025-01-10T16:44:07Z</dcterms:created>
  <dcterms:modified xsi:type="dcterms:W3CDTF">2025-09-12T12:49:30Z</dcterms:modified>
</cp:coreProperties>
</file>