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6BEA2A1-F102-4ACF-BF74-DDE52067FAE4}" xr6:coauthVersionLast="47" xr6:coauthVersionMax="47" xr10:uidLastSave="{00000000-0000-0000-0000-000000000000}"/>
  <bookViews>
    <workbookView xWindow="19095" yWindow="0" windowWidth="19410" windowHeight="20925" xr2:uid="{C18972D8-6A2A-4A00-BF9C-301D156E086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E35" i="2"/>
  <c r="D35" i="2"/>
  <c r="C35" i="2"/>
  <c r="F34" i="2"/>
  <c r="E34" i="2"/>
  <c r="D34" i="2"/>
  <c r="C34" i="2"/>
  <c r="F33" i="2"/>
  <c r="E33" i="2"/>
  <c r="D33" i="2"/>
  <c r="C33" i="2"/>
  <c r="G35" i="2"/>
  <c r="G34" i="2"/>
  <c r="G33" i="2"/>
  <c r="G31" i="2"/>
  <c r="G30" i="2"/>
  <c r="G29" i="2"/>
  <c r="G28" i="2"/>
  <c r="G32" i="2"/>
  <c r="C22" i="2"/>
  <c r="F13" i="2"/>
  <c r="F17" i="2" s="1"/>
  <c r="F20" i="2" s="1"/>
  <c r="F23" i="2" s="1"/>
  <c r="F25" i="2" s="1"/>
  <c r="E13" i="2"/>
  <c r="D13" i="2"/>
  <c r="C13" i="2"/>
  <c r="J17" i="2"/>
  <c r="I17" i="2"/>
  <c r="H17" i="2"/>
  <c r="E17" i="2"/>
  <c r="E20" i="2" s="1"/>
  <c r="E23" i="2" s="1"/>
  <c r="E25" i="2" s="1"/>
  <c r="D17" i="2"/>
  <c r="D20" i="2" s="1"/>
  <c r="D23" i="2" s="1"/>
  <c r="D25" i="2" s="1"/>
  <c r="C17" i="2"/>
  <c r="C20" i="2" s="1"/>
  <c r="G13" i="2"/>
  <c r="G17" i="2" s="1"/>
  <c r="G20" i="2" s="1"/>
  <c r="G23" i="2" s="1"/>
  <c r="G25" i="2" s="1"/>
  <c r="J7" i="1"/>
  <c r="J6" i="1"/>
  <c r="J5" i="1"/>
  <c r="J4" i="1"/>
  <c r="C23" i="2" l="1"/>
  <c r="C25" i="2" s="1"/>
</calcChain>
</file>

<file path=xl/sharedStrings.xml><?xml version="1.0" encoding="utf-8"?>
<sst xmlns="http://schemas.openxmlformats.org/spreadsheetml/2006/main" count="51" uniqueCount="46">
  <si>
    <t>Nokia</t>
  </si>
  <si>
    <t>Price</t>
  </si>
  <si>
    <t>Shares</t>
  </si>
  <si>
    <t>MC</t>
  </si>
  <si>
    <t>Cash</t>
  </si>
  <si>
    <t>Debt</t>
  </si>
  <si>
    <t>EV</t>
  </si>
  <si>
    <t>numbers in mio EUR</t>
  </si>
  <si>
    <t>Q125</t>
  </si>
  <si>
    <t>Main</t>
  </si>
  <si>
    <t>Q225</t>
  </si>
  <si>
    <t>Q325</t>
  </si>
  <si>
    <t>Q425</t>
  </si>
  <si>
    <t>Q124</t>
  </si>
  <si>
    <t>Q224</t>
  </si>
  <si>
    <t>Q324</t>
  </si>
  <si>
    <t>Q424</t>
  </si>
  <si>
    <t>Revenue</t>
  </si>
  <si>
    <t>Gross Margin</t>
  </si>
  <si>
    <t>COGS</t>
  </si>
  <si>
    <t>Gross Profit</t>
  </si>
  <si>
    <t>R&amp;D</t>
  </si>
  <si>
    <t>SG&amp;A</t>
  </si>
  <si>
    <t>Other income</t>
  </si>
  <si>
    <t>Operating Income</t>
  </si>
  <si>
    <t>Investees income</t>
  </si>
  <si>
    <t>Financial Income</t>
  </si>
  <si>
    <t>Pretax Income</t>
  </si>
  <si>
    <t>Tax Expense</t>
  </si>
  <si>
    <t>Minority and discon. Operations</t>
  </si>
  <si>
    <t>Net Income</t>
  </si>
  <si>
    <t>EPS</t>
  </si>
  <si>
    <t>Network Infrastructure</t>
  </si>
  <si>
    <t>Mobile Networks</t>
  </si>
  <si>
    <t>Cloud</t>
  </si>
  <si>
    <t>Other</t>
  </si>
  <si>
    <t>Americas</t>
  </si>
  <si>
    <t>APAC</t>
  </si>
  <si>
    <t>EMEA</t>
  </si>
  <si>
    <t>Network Infrastructure Growth</t>
  </si>
  <si>
    <t>Mobile Networks Growth</t>
  </si>
  <si>
    <t>Cloud Growth</t>
  </si>
  <si>
    <t>Nokia Growth</t>
  </si>
  <si>
    <t>Revenue Growth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</si>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</sst>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9" fontId="2" fillId="0" borderId="0" xfId="1" applyFont="1"/>
    <xf numFmtId="9" fontId="1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C7DB-FFD9-4FA9-B839-67188FCE0D3B}">
  <dimension ref="A1:K7"/>
  <sheetViews>
    <sheetView tabSelected="1" zoomScale="200" zoomScaleNormal="200" workbookViewId="0">
      <selection activeCell="J8" sqref="J8"/>
    </sheetView>
  </sheetViews>
  <sheetFormatPr defaultRowHeight="15" x14ac:dyDescent="0.25"/>
  <cols>
    <col min="1" max="1" width="3.28515625" customWidth="1"/>
  </cols>
  <sheetData>
    <row r="1" spans="1:11" x14ac:dyDescent="0.25">
      <c r="A1" s="1" t="s">
        <v>0</v>
      </c>
    </row>
    <row r="2" spans="1:11" x14ac:dyDescent="0.25">
      <c r="A2" t="s">
        <v>7</v>
      </c>
      <c r="I2" t="s">
        <v>1</v>
      </c>
      <c r="J2">
        <v>4.42</v>
      </c>
    </row>
    <row r="3" spans="1:11" x14ac:dyDescent="0.25">
      <c r="I3" t="s">
        <v>2</v>
      </c>
      <c r="J3" s="2">
        <v>5605.8303450000003</v>
      </c>
      <c r="K3" s="4" t="s">
        <v>8</v>
      </c>
    </row>
    <row r="4" spans="1:11" x14ac:dyDescent="0.25">
      <c r="I4" t="s">
        <v>3</v>
      </c>
      <c r="J4" s="2">
        <f>+J2*J3</f>
        <v>24777.770124900002</v>
      </c>
    </row>
    <row r="5" spans="1:11" x14ac:dyDescent="0.25">
      <c r="I5" t="s">
        <v>4</v>
      </c>
      <c r="J5" s="2">
        <f>5543+505+1174</f>
        <v>7222</v>
      </c>
      <c r="K5" s="4" t="s">
        <v>8</v>
      </c>
    </row>
    <row r="6" spans="1:11" x14ac:dyDescent="0.25">
      <c r="I6" t="s">
        <v>5</v>
      </c>
      <c r="J6" s="2">
        <f>2287+1882+965</f>
        <v>5134</v>
      </c>
      <c r="K6" s="4" t="s">
        <v>8</v>
      </c>
    </row>
    <row r="7" spans="1:11" x14ac:dyDescent="0.25">
      <c r="I7" t="s">
        <v>6</v>
      </c>
      <c r="J7" s="2">
        <f>+J4-J5+J6</f>
        <v>22689.770124900002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2F34-F685-44A9-8EA2-71102A305AAA}">
  <dimension ref="A1:BQ494"/>
  <sheetViews>
    <sheetView zoomScale="200" zoomScaleNormal="200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RowHeight="15" x14ac:dyDescent="0.25"/>
  <cols>
    <col min="1" max="1" width="5.42578125" bestFit="1" customWidth="1"/>
    <col min="2" max="2" width="29.28515625" customWidth="1"/>
  </cols>
  <sheetData>
    <row r="1" spans="1:69" x14ac:dyDescent="0.25">
      <c r="A1" s="5" t="s">
        <v>9</v>
      </c>
    </row>
    <row r="2" spans="1:69" x14ac:dyDescent="0.25">
      <c r="C2" s="4" t="s">
        <v>13</v>
      </c>
      <c r="D2" s="4" t="s">
        <v>14</v>
      </c>
      <c r="E2" s="4" t="s">
        <v>15</v>
      </c>
      <c r="F2" s="4" t="s">
        <v>16</v>
      </c>
      <c r="G2" s="4" t="s">
        <v>8</v>
      </c>
      <c r="H2" s="4" t="s">
        <v>10</v>
      </c>
      <c r="I2" s="4" t="s">
        <v>11</v>
      </c>
      <c r="J2" s="4" t="s">
        <v>12</v>
      </c>
    </row>
    <row r="3" spans="1:69" x14ac:dyDescent="0.25">
      <c r="B3" t="s">
        <v>36</v>
      </c>
      <c r="C3" s="2">
        <v>1204</v>
      </c>
      <c r="D3" s="2"/>
      <c r="E3" s="2"/>
      <c r="F3" s="2"/>
      <c r="G3" s="2">
        <v>1482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25">
      <c r="B4" t="s">
        <v>37</v>
      </c>
      <c r="C4" s="2">
        <v>947</v>
      </c>
      <c r="D4" s="2"/>
      <c r="E4" s="2"/>
      <c r="F4" s="2"/>
      <c r="G4" s="2">
        <v>1064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25">
      <c r="B5" t="s">
        <v>38</v>
      </c>
      <c r="C5" s="2">
        <v>2293</v>
      </c>
      <c r="D5" s="2"/>
      <c r="E5" s="2"/>
      <c r="F5" s="2"/>
      <c r="G5" s="2">
        <v>1844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B6" t="s">
        <v>32</v>
      </c>
      <c r="C6" s="2">
        <v>1439</v>
      </c>
      <c r="D6" s="2"/>
      <c r="E6" s="2"/>
      <c r="F6" s="2"/>
      <c r="G6" s="2">
        <v>1722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25">
      <c r="B7" t="s">
        <v>33</v>
      </c>
      <c r="C7" s="2">
        <v>1682</v>
      </c>
      <c r="D7" s="2"/>
      <c r="E7" s="2"/>
      <c r="F7" s="2"/>
      <c r="G7" s="2">
        <v>1729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B8" t="s">
        <v>34</v>
      </c>
      <c r="C8" s="2">
        <v>546</v>
      </c>
      <c r="D8" s="2"/>
      <c r="E8" s="2"/>
      <c r="F8" s="2"/>
      <c r="G8" s="2">
        <v>567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5">
      <c r="B9" t="s">
        <v>0</v>
      </c>
      <c r="C9" s="2">
        <v>757</v>
      </c>
      <c r="D9" s="2"/>
      <c r="E9" s="2"/>
      <c r="F9" s="2"/>
      <c r="G9" s="2">
        <v>369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B10" t="s">
        <v>35</v>
      </c>
      <c r="C10" s="2">
        <v>20</v>
      </c>
      <c r="D10" s="2"/>
      <c r="E10" s="2"/>
      <c r="F10" s="2"/>
      <c r="G10" s="2">
        <v>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B11" s="1" t="s">
        <v>17</v>
      </c>
      <c r="C11" s="6">
        <v>4444</v>
      </c>
      <c r="D11" s="6"/>
      <c r="E11" s="6"/>
      <c r="F11" s="6"/>
      <c r="G11" s="6">
        <v>4390</v>
      </c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B12" t="s">
        <v>19</v>
      </c>
      <c r="C12" s="2">
        <v>2233</v>
      </c>
      <c r="D12" s="2"/>
      <c r="E12" s="2"/>
      <c r="F12" s="2"/>
      <c r="G12" s="2">
        <v>2566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B13" t="s">
        <v>20</v>
      </c>
      <c r="C13" s="2">
        <f t="shared" ref="C13:F13" si="0">+C11-C12</f>
        <v>2211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>+G11-G12</f>
        <v>1824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B14" t="s">
        <v>21</v>
      </c>
      <c r="C14" s="2">
        <v>1125</v>
      </c>
      <c r="D14" s="2"/>
      <c r="E14" s="2"/>
      <c r="F14" s="2"/>
      <c r="G14" s="2">
        <v>1145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B15" t="s">
        <v>22</v>
      </c>
      <c r="C15" s="2">
        <v>693</v>
      </c>
      <c r="D15" s="2"/>
      <c r="E15" s="2"/>
      <c r="F15" s="2"/>
      <c r="G15" s="2">
        <v>728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B16" t="s">
        <v>23</v>
      </c>
      <c r="C16" s="2">
        <v>12</v>
      </c>
      <c r="D16" s="2"/>
      <c r="E16" s="2"/>
      <c r="F16" s="2"/>
      <c r="G16" s="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2:69" x14ac:dyDescent="0.25">
      <c r="B17" t="s">
        <v>24</v>
      </c>
      <c r="C17" s="2">
        <f t="shared" ref="C17:F17" si="1">+C13-C14-C15+C16</f>
        <v>405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>+G13-G14-G15+G16</f>
        <v>-48</v>
      </c>
      <c r="H17" s="2">
        <f t="shared" ref="H17:J17" si="2">+H13-H14-H15+H16</f>
        <v>0</v>
      </c>
      <c r="I17" s="2">
        <f t="shared" si="2"/>
        <v>0</v>
      </c>
      <c r="J17" s="2">
        <f t="shared" si="2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2:69" x14ac:dyDescent="0.25">
      <c r="B18" t="s">
        <v>25</v>
      </c>
      <c r="C18" s="2">
        <v>1</v>
      </c>
      <c r="D18" s="2"/>
      <c r="E18" s="2"/>
      <c r="F18" s="2"/>
      <c r="G18" s="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2:69" x14ac:dyDescent="0.25">
      <c r="B19" t="s">
        <v>26</v>
      </c>
      <c r="C19" s="2">
        <v>57</v>
      </c>
      <c r="D19" s="2"/>
      <c r="E19" s="2"/>
      <c r="F19" s="2"/>
      <c r="G19" s="2">
        <v>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2:69" x14ac:dyDescent="0.25">
      <c r="B20" t="s">
        <v>27</v>
      </c>
      <c r="C20" s="2">
        <f t="shared" ref="C20:F20" si="3">+C17+SUM(C18:C19)</f>
        <v>463</v>
      </c>
      <c r="D20" s="2">
        <f t="shared" si="3"/>
        <v>0</v>
      </c>
      <c r="E20" s="2">
        <f t="shared" si="3"/>
        <v>0</v>
      </c>
      <c r="F20" s="2">
        <f t="shared" si="3"/>
        <v>0</v>
      </c>
      <c r="G20" s="2">
        <f>+G17+SUM(G18:G19)</f>
        <v>-36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2:69" x14ac:dyDescent="0.25">
      <c r="B21" t="s">
        <v>28</v>
      </c>
      <c r="C21" s="2">
        <v>12</v>
      </c>
      <c r="D21" s="2"/>
      <c r="E21" s="2"/>
      <c r="F21" s="2"/>
      <c r="G21" s="2">
        <v>23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2:69" x14ac:dyDescent="0.25">
      <c r="B22" t="s">
        <v>29</v>
      </c>
      <c r="C22" s="2">
        <f>13+4</f>
        <v>17</v>
      </c>
      <c r="D22" s="2"/>
      <c r="E22" s="2"/>
      <c r="F22" s="2"/>
      <c r="G22" s="2"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2:69" x14ac:dyDescent="0.25">
      <c r="B23" t="s">
        <v>30</v>
      </c>
      <c r="C23" s="2">
        <f t="shared" ref="C23:F23" si="4">+C20-C21-C22</f>
        <v>434</v>
      </c>
      <c r="D23" s="2">
        <f t="shared" si="4"/>
        <v>0</v>
      </c>
      <c r="E23" s="2">
        <f t="shared" si="4"/>
        <v>0</v>
      </c>
      <c r="F23" s="2">
        <f t="shared" si="4"/>
        <v>0</v>
      </c>
      <c r="G23" s="2">
        <f>+G20-G21-G22</f>
        <v>-59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2:6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2:69" x14ac:dyDescent="0.25">
      <c r="B25" t="s">
        <v>31</v>
      </c>
      <c r="C25" s="3">
        <f t="shared" ref="C25:F25" si="5">+C23/C26</f>
        <v>7.8541289191922325E-2</v>
      </c>
      <c r="D25" s="3" t="e">
        <f t="shared" si="5"/>
        <v>#DIV/0!</v>
      </c>
      <c r="E25" s="3" t="e">
        <f t="shared" si="5"/>
        <v>#DIV/0!</v>
      </c>
      <c r="F25" s="3" t="e">
        <f t="shared" si="5"/>
        <v>#DIV/0!</v>
      </c>
      <c r="G25" s="3">
        <f>+G23/G26</f>
        <v>-0.10932708254194733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2:69" x14ac:dyDescent="0.25">
      <c r="B26" t="s">
        <v>2</v>
      </c>
      <c r="C26" s="2">
        <v>5525.7560000000003</v>
      </c>
      <c r="D26" s="2"/>
      <c r="E26" s="2"/>
      <c r="F26" s="2"/>
      <c r="G26" s="2">
        <v>539.66499999999996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2:69" x14ac:dyDescent="0.25"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2:69" x14ac:dyDescent="0.25">
      <c r="B28" t="s">
        <v>39</v>
      </c>
      <c r="C28" s="2"/>
      <c r="D28" s="2"/>
      <c r="E28" s="2"/>
      <c r="F28" s="2"/>
      <c r="G28" s="8">
        <f>+G6/C6-1</f>
        <v>0.19666435024322437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2:69" x14ac:dyDescent="0.25">
      <c r="B29" t="s">
        <v>40</v>
      </c>
      <c r="C29" s="2"/>
      <c r="D29" s="2"/>
      <c r="E29" s="2"/>
      <c r="F29" s="2"/>
      <c r="G29" s="8">
        <f>+G7/C7-1</f>
        <v>2.7942925089179615E-2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2:69" x14ac:dyDescent="0.25">
      <c r="B30" t="s">
        <v>41</v>
      </c>
      <c r="C30" s="2"/>
      <c r="D30" s="2"/>
      <c r="E30" s="2"/>
      <c r="F30" s="2"/>
      <c r="G30" s="8">
        <f>+G8/C8-1</f>
        <v>3.8461538461538547E-2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2:69" x14ac:dyDescent="0.25">
      <c r="B31" t="s">
        <v>42</v>
      </c>
      <c r="C31" s="2"/>
      <c r="D31" s="2"/>
      <c r="E31" s="2"/>
      <c r="F31" s="2"/>
      <c r="G31" s="8">
        <f>+G9/C9-1</f>
        <v>-0.51254953764861289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2:69" x14ac:dyDescent="0.25">
      <c r="B32" s="1" t="s">
        <v>43</v>
      </c>
      <c r="C32" s="6"/>
      <c r="D32" s="6"/>
      <c r="E32" s="6"/>
      <c r="F32" s="6"/>
      <c r="G32" s="7">
        <f>+G11/C11-1</f>
        <v>-1.2151215121512182E-2</v>
      </c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2:69" x14ac:dyDescent="0.25">
      <c r="B33" t="s">
        <v>18</v>
      </c>
      <c r="C33" s="9">
        <f t="shared" ref="C33:G33" si="6">+C13/C11</f>
        <v>0.49752475247524752</v>
      </c>
      <c r="D33" s="9" t="e">
        <f t="shared" si="6"/>
        <v>#DIV/0!</v>
      </c>
      <c r="E33" s="9" t="e">
        <f t="shared" si="6"/>
        <v>#DIV/0!</v>
      </c>
      <c r="F33" s="9" t="e">
        <f t="shared" si="6"/>
        <v>#DIV/0!</v>
      </c>
      <c r="G33" s="9">
        <f>+G13/G11</f>
        <v>0.41548974943052391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2:69" x14ac:dyDescent="0.25">
      <c r="B34" t="s">
        <v>44</v>
      </c>
      <c r="C34" s="9">
        <f t="shared" ref="C34:G34" si="7">+C17/C11</f>
        <v>9.1134113411341131E-2</v>
      </c>
      <c r="D34" s="9" t="e">
        <f t="shared" si="7"/>
        <v>#DIV/0!</v>
      </c>
      <c r="E34" s="9" t="e">
        <f t="shared" si="7"/>
        <v>#DIV/0!</v>
      </c>
      <c r="F34" s="9" t="e">
        <f t="shared" si="7"/>
        <v>#DIV/0!</v>
      </c>
      <c r="G34" s="9">
        <f>+G17/G11</f>
        <v>-1.0933940774487472E-2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2:69" x14ac:dyDescent="0.25">
      <c r="B35" t="s">
        <v>45</v>
      </c>
      <c r="C35" s="9">
        <f t="shared" ref="C35:G35" si="8">+C21/C20</f>
        <v>2.591792656587473E-2</v>
      </c>
      <c r="D35" s="9" t="e">
        <f t="shared" si="8"/>
        <v>#DIV/0!</v>
      </c>
      <c r="E35" s="9" t="e">
        <f t="shared" si="8"/>
        <v>#DIV/0!</v>
      </c>
      <c r="F35" s="9" t="e">
        <f t="shared" si="8"/>
        <v>#DIV/0!</v>
      </c>
      <c r="G35" s="9">
        <f>+G21/G20</f>
        <v>-0.63888888888888884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2:6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2:6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2:6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2:6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2:6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2:6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2:6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2:6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2:6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2:6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2:6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2:6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2:6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3:6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3:6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3:6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3:6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3:6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3:6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3:6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3:6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3:6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3:6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3:6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3:6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3:6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3:6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3:6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3:6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3:6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3:6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3:6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3:6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3:6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3:6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3:6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3:6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3:6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3:6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3:6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3:6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3:6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3:6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3:6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3:6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3:6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3:6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3:6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3:6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3:6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3:6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3:6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3:6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3:6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3:6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3:6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3:6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3:6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3:6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3:6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3:6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3:6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3:6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3:6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3:6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3:6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3:6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3:6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3:6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3:6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3:6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3:6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3:6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3:6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3:6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3:6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3:6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3:6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3:6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3:6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3:6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3:6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3:6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3:6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3:6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3:6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3:6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3:6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3:6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3:6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3:6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3:6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3:6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3:6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3:6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3:6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3:6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3:6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3:6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3:6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3:6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3:6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3:6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3:6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3:6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3:6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3:6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3:6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3:6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3:6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3:6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3:6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3:6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3:6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3:6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3:6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3:6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3:6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3:6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3:6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3:6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3:6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3:6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3:6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3:6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3:6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3:6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3:6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3:6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3:6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3:6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3:6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3:6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3:6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3:6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3:6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3:6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3:6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3:6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3:6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3:6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3:6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3:6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3:6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3:6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3:6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3:6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3:6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3:6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3:6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3:6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3:6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3:6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3:6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3:6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3:6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3:6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3:6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3:6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3:6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3:6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3:6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3:6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3:6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3:6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3:6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3:6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3:6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3:6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3:6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3:6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3:6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3:6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3:6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3:6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3:6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3:6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3:6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3:6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3:6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3:6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3:6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3:6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3:6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3:6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3:6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3:6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3:6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3:6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3:6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3:6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3:6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3:6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3:6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3:6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3:6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3:6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3:6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3:6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3:6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3:6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3:6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3:6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3:6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3:6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3:6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3:6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3:6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3:6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3:6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3:6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3:6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3:6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3:6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3:6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3:6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3:6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3:6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3:6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3:6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3:6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3:6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3:6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3:6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3:6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3:6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3:6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3:6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3:6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3:6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3:6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3:6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3:6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3:6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3:6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3:6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3:6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3:6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3:6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3:6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3:6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3:6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3:6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3:6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3:6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3:6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3:6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3:6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3:6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3:6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3:6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3:6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3:6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3:6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3:6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3:6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3:6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3:6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3:6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3:6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3:6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3:6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3:6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3:6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3:6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3:6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3:6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3:6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3:6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3:6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3:6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3:6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3:6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3:6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3:6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3:6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3:6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3:6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3:6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3:6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3:6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3:6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3:6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3:6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3:6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3:6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3:6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3:6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3:6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3:6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3:6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3:6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3:6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3:6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3:6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3:6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3:6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3:6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3:6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3:6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3:6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3:6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3:6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3:6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3:6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3:6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3:6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3:6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3:6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3:6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3:6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3:6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3:6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3:6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3:6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3:6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3:6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3:6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3:6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3:6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3:6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3:6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3:6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3:6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3:6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3:6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3:6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3:6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3:6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3:6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3:6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3:6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3:6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3:6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3:6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3:6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3:6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3:6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3:6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3:6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3:6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3:6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3:6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3:6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3:6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3:6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3:6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3:6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3:6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3:6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3:6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3:6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3:6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3:6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3:6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3:6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3:6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3:6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3:6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3:6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3:6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3:6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3:6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3:6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3:6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3:6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3:6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3:6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3:6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3:6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3:6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3:6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3:69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3:69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3:69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3:69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3:69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3:69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3:69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3:69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3:69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3:69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3:69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3:69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3:69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3:69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3:69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3:69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3:69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3:69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3:69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3:69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3:69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3:69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3:69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3:69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3:69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3:69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3:69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3:69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3:69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3:69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3:69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3:69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3:69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3:69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3:69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3:69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3:69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3:69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3:69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3:69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3:69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3:69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3:69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3:69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3:69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3:69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3:69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3:69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3:69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3:69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3:69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3:69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3:69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3:69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3:69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3:69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3:69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3:69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3:69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3:69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3:69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3:69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3:69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3:69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3:69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3:69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3:69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3:69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3:69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3:69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3:69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3:69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3:69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3:69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3:69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3:69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3:69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3:69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3:69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3:69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3:69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3:69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3:69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3:69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3:69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3:69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3:69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</sheetData>
  <hyperlinks>
    <hyperlink ref="A1" location="Main!A1" display="Main" xr:uid="{FC4B4670-2001-4AE0-8ED7-2ECB80F722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2025-06-22T10:28:26Z</dcterms:created>
  <dcterms:modified xsi:type="dcterms:W3CDTF">2025-06-22T10:47:51Z</dcterms:modified>
</cp:coreProperties>
</file>