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843509E-1DCC-4C0B-B826-45F8A884AB68}" xr6:coauthVersionLast="47" xr6:coauthVersionMax="47" xr10:uidLastSave="{00000000-0000-0000-0000-000000000000}"/>
  <bookViews>
    <workbookView xWindow="19095" yWindow="0" windowWidth="19410" windowHeight="20925" activeTab="1" xr2:uid="{F74C0010-9603-4817-B774-EB89375B349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2" l="1"/>
  <c r="L35" i="2" s="1"/>
  <c r="L31" i="2"/>
  <c r="L52" i="2" s="1"/>
  <c r="I6" i="1"/>
  <c r="I5" i="1"/>
  <c r="N35" i="2"/>
  <c r="M35" i="2"/>
  <c r="L23" i="2"/>
  <c r="L50" i="2" s="1"/>
  <c r="L8" i="2"/>
  <c r="N52" i="2"/>
  <c r="M52" i="2"/>
  <c r="K52" i="2"/>
  <c r="N51" i="2"/>
  <c r="M51" i="2"/>
  <c r="K51" i="2"/>
  <c r="N50" i="2"/>
  <c r="M50" i="2"/>
  <c r="K50" i="2"/>
  <c r="N49" i="2"/>
  <c r="M49" i="2"/>
  <c r="L49" i="2"/>
  <c r="K49" i="2"/>
  <c r="N48" i="2"/>
  <c r="M48" i="2"/>
  <c r="L48" i="2"/>
  <c r="K48" i="2"/>
  <c r="N47" i="2"/>
  <c r="M47" i="2"/>
  <c r="L47" i="2"/>
  <c r="K47" i="2"/>
  <c r="N46" i="2"/>
  <c r="M46" i="2"/>
  <c r="L46" i="2"/>
  <c r="K46" i="2"/>
  <c r="N45" i="2"/>
  <c r="M45" i="2"/>
  <c r="L45" i="2"/>
  <c r="K45" i="2"/>
  <c r="N44" i="2"/>
  <c r="M44" i="2"/>
  <c r="L44" i="2"/>
  <c r="K44" i="2"/>
  <c r="N43" i="2"/>
  <c r="M43" i="2"/>
  <c r="L43" i="2"/>
  <c r="K43" i="2"/>
  <c r="N42" i="2"/>
  <c r="M42" i="2"/>
  <c r="L42" i="2"/>
  <c r="K42" i="2"/>
  <c r="N41" i="2"/>
  <c r="M41" i="2"/>
  <c r="L41" i="2"/>
  <c r="K41" i="2"/>
  <c r="N40" i="2"/>
  <c r="M40" i="2"/>
  <c r="L40" i="2"/>
  <c r="K40" i="2"/>
  <c r="N39" i="2"/>
  <c r="M39" i="2"/>
  <c r="L39" i="2"/>
  <c r="K39" i="2"/>
  <c r="N38" i="2"/>
  <c r="M38" i="2"/>
  <c r="L38" i="2"/>
  <c r="K38" i="2"/>
  <c r="K35" i="2"/>
  <c r="K33" i="2"/>
  <c r="K31" i="2"/>
  <c r="K28" i="2"/>
  <c r="K23" i="2"/>
  <c r="K8" i="2"/>
  <c r="J8" i="2"/>
  <c r="J38" i="2" s="1"/>
  <c r="F52" i="2"/>
  <c r="E52" i="2"/>
  <c r="D52" i="2"/>
  <c r="C52" i="2"/>
  <c r="F51" i="2"/>
  <c r="E51" i="2"/>
  <c r="D51" i="2"/>
  <c r="C51" i="2"/>
  <c r="F50" i="2"/>
  <c r="E50" i="2"/>
  <c r="D50" i="2"/>
  <c r="C50" i="2"/>
  <c r="J52" i="2"/>
  <c r="J51" i="2"/>
  <c r="J50" i="2"/>
  <c r="I52" i="2"/>
  <c r="I51" i="2"/>
  <c r="I50" i="2"/>
  <c r="J49" i="2"/>
  <c r="H49" i="2"/>
  <c r="G49" i="2"/>
  <c r="I49" i="2"/>
  <c r="J48" i="2"/>
  <c r="J47" i="2"/>
  <c r="J46" i="2"/>
  <c r="J45" i="2"/>
  <c r="J44" i="2"/>
  <c r="J43" i="2"/>
  <c r="J42" i="2"/>
  <c r="J41" i="2"/>
  <c r="J40" i="2"/>
  <c r="J3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I48" i="2"/>
  <c r="I47" i="2"/>
  <c r="I46" i="2"/>
  <c r="I45" i="2"/>
  <c r="I44" i="2"/>
  <c r="I43" i="2"/>
  <c r="I42" i="2"/>
  <c r="I41" i="2"/>
  <c r="I40" i="2"/>
  <c r="I39" i="2"/>
  <c r="I38" i="2"/>
  <c r="J35" i="2"/>
  <c r="F35" i="2"/>
  <c r="E35" i="2"/>
  <c r="D35" i="2"/>
  <c r="C35" i="2"/>
  <c r="I35" i="2"/>
  <c r="J28" i="2"/>
  <c r="F28" i="2"/>
  <c r="E28" i="2"/>
  <c r="D28" i="2"/>
  <c r="C28" i="2"/>
  <c r="J31" i="2"/>
  <c r="F31" i="2"/>
  <c r="E31" i="2"/>
  <c r="D31" i="2"/>
  <c r="C31" i="2"/>
  <c r="C33" i="2" s="1"/>
  <c r="J33" i="2"/>
  <c r="F33" i="2"/>
  <c r="E33" i="2"/>
  <c r="D33" i="2"/>
  <c r="I31" i="2"/>
  <c r="I33" i="2" s="1"/>
  <c r="I28" i="2"/>
  <c r="J23" i="2"/>
  <c r="H23" i="2"/>
  <c r="H28" i="2" s="1"/>
  <c r="G23" i="2"/>
  <c r="G50" i="2" s="1"/>
  <c r="F23" i="2"/>
  <c r="E23" i="2"/>
  <c r="D23" i="2"/>
  <c r="C23" i="2"/>
  <c r="I23" i="2"/>
  <c r="I8" i="2"/>
  <c r="I4" i="1"/>
  <c r="L28" i="2" l="1"/>
  <c r="L51" i="2" s="1"/>
  <c r="I7" i="1"/>
  <c r="H51" i="2"/>
  <c r="H31" i="2"/>
  <c r="H50" i="2"/>
  <c r="G28" i="2"/>
  <c r="H33" i="2" l="1"/>
  <c r="H35" i="2" s="1"/>
  <c r="H52" i="2"/>
  <c r="G31" i="2"/>
  <c r="G51" i="2"/>
  <c r="G33" i="2" l="1"/>
  <c r="G35" i="2" s="1"/>
  <c r="G52" i="2"/>
</calcChain>
</file>

<file path=xl/sharedStrings.xml><?xml version="1.0" encoding="utf-8"?>
<sst xmlns="http://schemas.openxmlformats.org/spreadsheetml/2006/main" count="77" uniqueCount="72">
  <si>
    <t>LPP S.A</t>
  </si>
  <si>
    <t>Price</t>
  </si>
  <si>
    <t>Shares</t>
  </si>
  <si>
    <t>MC</t>
  </si>
  <si>
    <t>Cash</t>
  </si>
  <si>
    <t>Debt</t>
  </si>
  <si>
    <t>EV</t>
  </si>
  <si>
    <t>LPP.WA</t>
  </si>
  <si>
    <t>IR</t>
  </si>
  <si>
    <t>numbers in mio PLN</t>
  </si>
  <si>
    <t>Q324</t>
  </si>
  <si>
    <t>Notes</t>
  </si>
  <si>
    <t>x</t>
  </si>
  <si>
    <t>family owned</t>
  </si>
  <si>
    <t>Brands: Sinsay, Reserved, Cropp, House, Mohito, Other</t>
  </si>
  <si>
    <t>Main</t>
  </si>
  <si>
    <t>Q123</t>
  </si>
  <si>
    <t>Q223</t>
  </si>
  <si>
    <t>Q323</t>
  </si>
  <si>
    <t>Q423</t>
  </si>
  <si>
    <t>Q124</t>
  </si>
  <si>
    <t>Q224</t>
  </si>
  <si>
    <t>Q424</t>
  </si>
  <si>
    <t>Sinsy Stores</t>
  </si>
  <si>
    <t>Reserved Stores</t>
  </si>
  <si>
    <t>Cropp Stores</t>
  </si>
  <si>
    <t>House Stores</t>
  </si>
  <si>
    <t>Mohito Stores</t>
  </si>
  <si>
    <t>Total Stores</t>
  </si>
  <si>
    <t>Sinsay Revenue</t>
  </si>
  <si>
    <t>Reserved Revenue</t>
  </si>
  <si>
    <t>Cropp Revenue</t>
  </si>
  <si>
    <t>House Revenue</t>
  </si>
  <si>
    <t>Mohito Revenue</t>
  </si>
  <si>
    <t>Other Revenue</t>
  </si>
  <si>
    <t>Trade Agents</t>
  </si>
  <si>
    <t>Online Sales</t>
  </si>
  <si>
    <t>Poland Revenue</t>
  </si>
  <si>
    <t>Other Countries Revenue</t>
  </si>
  <si>
    <t>Revenue</t>
  </si>
  <si>
    <t>COGS</t>
  </si>
  <si>
    <t>Gross Profit</t>
  </si>
  <si>
    <t>Cost of Stores &amp; Distribution</t>
  </si>
  <si>
    <t>Overheads</t>
  </si>
  <si>
    <t>Other Operating Income</t>
  </si>
  <si>
    <t>Other Operating Expenses</t>
  </si>
  <si>
    <t>Operating Income</t>
  </si>
  <si>
    <t>Financial Income</t>
  </si>
  <si>
    <t>Financial Cost</t>
  </si>
  <si>
    <t>Pretax Income</t>
  </si>
  <si>
    <t>Tax Expense</t>
  </si>
  <si>
    <t>Net Income</t>
  </si>
  <si>
    <t>EPS</t>
  </si>
  <si>
    <t>Store Grwoth</t>
  </si>
  <si>
    <t>Sinsay Growth</t>
  </si>
  <si>
    <t>Reserved Growth</t>
  </si>
  <si>
    <t>Cropp Growth</t>
  </si>
  <si>
    <t>House Growth</t>
  </si>
  <si>
    <t>Mohito Growth</t>
  </si>
  <si>
    <t>Other Growth</t>
  </si>
  <si>
    <t>Poland Growth</t>
  </si>
  <si>
    <t>Other Countries Growth</t>
  </si>
  <si>
    <t>Trade Agents Growth</t>
  </si>
  <si>
    <t>Online Sales Growth</t>
  </si>
  <si>
    <t xml:space="preserve">Revenue Growth </t>
  </si>
  <si>
    <t>Gross Margin</t>
  </si>
  <si>
    <t xml:space="preserve">Operating Margin </t>
  </si>
  <si>
    <t>Tax Rate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</si>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</sst>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;\(#,##0\)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6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7" fillId="0" borderId="0" xfId="2" applyFont="1"/>
    <xf numFmtId="0" fontId="3" fillId="0" borderId="0" xfId="0" applyFont="1" applyAlignment="1">
      <alignment horizontal="center"/>
    </xf>
    <xf numFmtId="0" fontId="8" fillId="0" borderId="0" xfId="0" applyFont="1"/>
    <xf numFmtId="3" fontId="6" fillId="0" borderId="0" xfId="0" applyNumberFormat="1" applyFont="1"/>
    <xf numFmtId="9" fontId="3" fillId="0" borderId="0" xfId="1" applyFont="1"/>
    <xf numFmtId="0" fontId="2" fillId="0" borderId="0" xfId="0" applyFont="1" applyAlignment="1">
      <alignment horizontal="right"/>
    </xf>
    <xf numFmtId="9" fontId="6" fillId="0" borderId="0" xfId="1" applyFont="1"/>
    <xf numFmtId="0" fontId="1" fillId="0" borderId="0" xfId="0" applyFont="1" applyAlignment="1">
      <alignment horizontal="right"/>
    </xf>
    <xf numFmtId="165" fontId="3" fillId="0" borderId="0" xfId="0" applyNumberFormat="1" applyFont="1"/>
    <xf numFmtId="165" fontId="6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pp.com/en/investor-rel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D9178-5323-4DE4-ABD0-DD8AC1EB1A7B}">
  <dimension ref="A1:J18"/>
  <sheetViews>
    <sheetView topLeftCell="B1" zoomScale="200" zoomScaleNormal="200" workbookViewId="0">
      <selection activeCell="I7" sqref="I7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9</v>
      </c>
      <c r="H2" s="2" t="s">
        <v>1</v>
      </c>
      <c r="I2" s="3">
        <v>17550</v>
      </c>
    </row>
    <row r="3" spans="1:10" x14ac:dyDescent="0.2">
      <c r="H3" s="2" t="s">
        <v>2</v>
      </c>
      <c r="I3" s="5">
        <v>1.85589</v>
      </c>
      <c r="J3" s="13" t="s">
        <v>69</v>
      </c>
    </row>
    <row r="4" spans="1:10" x14ac:dyDescent="0.2">
      <c r="B4" s="2" t="s">
        <v>7</v>
      </c>
      <c r="H4" s="2" t="s">
        <v>3</v>
      </c>
      <c r="I4" s="5">
        <f>+I2*I3</f>
        <v>32570.869500000001</v>
      </c>
    </row>
    <row r="5" spans="1:10" x14ac:dyDescent="0.2">
      <c r="B5" s="6" t="s">
        <v>8</v>
      </c>
      <c r="H5" s="2" t="s">
        <v>4</v>
      </c>
      <c r="I5" s="5">
        <f>870+611+96</f>
        <v>1577</v>
      </c>
      <c r="J5" s="13" t="s">
        <v>69</v>
      </c>
    </row>
    <row r="6" spans="1:10" x14ac:dyDescent="0.2">
      <c r="H6" s="2" t="s">
        <v>5</v>
      </c>
      <c r="I6" s="5">
        <f>158+2104</f>
        <v>2262</v>
      </c>
      <c r="J6" s="13" t="s">
        <v>69</v>
      </c>
    </row>
    <row r="7" spans="1:10" x14ac:dyDescent="0.2">
      <c r="H7" s="2" t="s">
        <v>6</v>
      </c>
      <c r="I7" s="5">
        <f>+I4-I5+I6</f>
        <v>33255.869500000001</v>
      </c>
    </row>
    <row r="16" spans="1:10" x14ac:dyDescent="0.2">
      <c r="A16" s="7" t="s">
        <v>12</v>
      </c>
      <c r="B16" s="8" t="s">
        <v>11</v>
      </c>
    </row>
    <row r="17" spans="2:2" x14ac:dyDescent="0.2">
      <c r="B17" s="2" t="s">
        <v>13</v>
      </c>
    </row>
    <row r="18" spans="2:2" x14ac:dyDescent="0.2">
      <c r="B18" s="2" t="s">
        <v>14</v>
      </c>
    </row>
  </sheetData>
  <hyperlinks>
    <hyperlink ref="B5" r:id="rId1" xr:uid="{7BF823D0-D0C9-4C3F-AA19-6465235DA18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4936-2AF3-4E4A-842F-2654C9E420E4}">
  <dimension ref="A1:EZ268"/>
  <sheetViews>
    <sheetView tabSelected="1" zoomScale="200" zoomScaleNormal="20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N22" sqref="N22"/>
    </sheetView>
  </sheetViews>
  <sheetFormatPr defaultRowHeight="12.75" x14ac:dyDescent="0.2"/>
  <cols>
    <col min="1" max="1" width="5.42578125" style="2" bestFit="1" customWidth="1"/>
    <col min="2" max="2" width="27" style="2" customWidth="1"/>
    <col min="3" max="16384" width="9.140625" style="2"/>
  </cols>
  <sheetData>
    <row r="1" spans="1:156" x14ac:dyDescent="0.2">
      <c r="A1" s="6" t="s">
        <v>15</v>
      </c>
    </row>
    <row r="2" spans="1:156" x14ac:dyDescent="0.2"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10</v>
      </c>
      <c r="J2" s="4" t="s">
        <v>22</v>
      </c>
      <c r="K2" s="11" t="s">
        <v>68</v>
      </c>
      <c r="L2" s="11" t="s">
        <v>69</v>
      </c>
      <c r="M2" s="11" t="s">
        <v>70</v>
      </c>
      <c r="N2" s="11" t="s">
        <v>71</v>
      </c>
    </row>
    <row r="3" spans="1:156" x14ac:dyDescent="0.2">
      <c r="B3" s="2" t="s">
        <v>23</v>
      </c>
      <c r="C3" s="14"/>
      <c r="D3" s="14"/>
      <c r="E3" s="14"/>
      <c r="F3" s="14"/>
      <c r="G3" s="14"/>
      <c r="H3" s="14"/>
      <c r="I3" s="14">
        <v>1230</v>
      </c>
      <c r="J3" s="14"/>
      <c r="K3" s="14">
        <v>1611</v>
      </c>
      <c r="L3" s="14">
        <v>1812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</row>
    <row r="4" spans="1:156" x14ac:dyDescent="0.2">
      <c r="B4" s="2" t="s">
        <v>24</v>
      </c>
      <c r="C4" s="14"/>
      <c r="D4" s="14"/>
      <c r="E4" s="14"/>
      <c r="F4" s="14"/>
      <c r="G4" s="14"/>
      <c r="H4" s="14"/>
      <c r="I4" s="14">
        <v>365</v>
      </c>
      <c r="J4" s="14"/>
      <c r="K4" s="14">
        <v>354</v>
      </c>
      <c r="L4" s="14">
        <v>350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</row>
    <row r="5" spans="1:156" x14ac:dyDescent="0.2">
      <c r="B5" s="2" t="s">
        <v>25</v>
      </c>
      <c r="C5" s="14"/>
      <c r="D5" s="14"/>
      <c r="E5" s="14"/>
      <c r="F5" s="14"/>
      <c r="G5" s="14"/>
      <c r="H5" s="14"/>
      <c r="I5" s="14">
        <v>374</v>
      </c>
      <c r="J5" s="14"/>
      <c r="K5" s="14">
        <v>384</v>
      </c>
      <c r="L5" s="14">
        <v>395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</row>
    <row r="6" spans="1:156" x14ac:dyDescent="0.2">
      <c r="B6" s="2" t="s">
        <v>26</v>
      </c>
      <c r="C6" s="14"/>
      <c r="D6" s="14"/>
      <c r="E6" s="14"/>
      <c r="F6" s="14"/>
      <c r="G6" s="14"/>
      <c r="H6" s="14"/>
      <c r="I6" s="14">
        <v>371</v>
      </c>
      <c r="J6" s="14"/>
      <c r="K6" s="14">
        <v>381</v>
      </c>
      <c r="L6" s="14">
        <v>399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</row>
    <row r="7" spans="1:156" x14ac:dyDescent="0.2">
      <c r="B7" s="2" t="s">
        <v>27</v>
      </c>
      <c r="C7" s="14"/>
      <c r="D7" s="14"/>
      <c r="E7" s="14"/>
      <c r="F7" s="14"/>
      <c r="G7" s="14"/>
      <c r="H7" s="14"/>
      <c r="I7" s="14">
        <v>234</v>
      </c>
      <c r="J7" s="14"/>
      <c r="K7" s="14">
        <v>229</v>
      </c>
      <c r="L7" s="14">
        <v>239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</row>
    <row r="8" spans="1:156" x14ac:dyDescent="0.2">
      <c r="B8" s="1" t="s">
        <v>28</v>
      </c>
      <c r="C8" s="15"/>
      <c r="D8" s="15"/>
      <c r="E8" s="15"/>
      <c r="F8" s="15"/>
      <c r="G8" s="15"/>
      <c r="H8" s="15"/>
      <c r="I8" s="15">
        <f>+SUM(I3:I7)</f>
        <v>2574</v>
      </c>
      <c r="J8" s="15">
        <f t="shared" ref="J8:L8" si="0">+SUM(J3:J7)</f>
        <v>0</v>
      </c>
      <c r="K8" s="15">
        <f t="shared" si="0"/>
        <v>2959</v>
      </c>
      <c r="L8" s="15">
        <f t="shared" si="0"/>
        <v>3195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</row>
    <row r="9" spans="1:156" x14ac:dyDescent="0.2"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</row>
    <row r="10" spans="1:156" x14ac:dyDescent="0.2">
      <c r="B10" s="2" t="s">
        <v>29</v>
      </c>
      <c r="C10" s="14"/>
      <c r="D10" s="14"/>
      <c r="E10" s="14">
        <v>1880</v>
      </c>
      <c r="F10" s="14"/>
      <c r="G10" s="14">
        <v>2103</v>
      </c>
      <c r="H10" s="14">
        <v>2269</v>
      </c>
      <c r="I10" s="14">
        <v>2695</v>
      </c>
      <c r="J10" s="14"/>
      <c r="K10" s="14">
        <v>2751</v>
      </c>
      <c r="L10" s="14">
        <v>2942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</row>
    <row r="11" spans="1:156" x14ac:dyDescent="0.2">
      <c r="B11" s="2" t="s">
        <v>30</v>
      </c>
      <c r="C11" s="14"/>
      <c r="D11" s="14"/>
      <c r="E11" s="14">
        <v>1275</v>
      </c>
      <c r="F11" s="14"/>
      <c r="G11" s="14">
        <v>1138</v>
      </c>
      <c r="H11" s="14">
        <v>1412</v>
      </c>
      <c r="I11" s="14">
        <v>1406</v>
      </c>
      <c r="J11" s="14"/>
      <c r="K11" s="14">
        <v>1388</v>
      </c>
      <c r="L11" s="14">
        <v>1604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</row>
    <row r="12" spans="1:156" x14ac:dyDescent="0.2">
      <c r="B12" s="2" t="s">
        <v>31</v>
      </c>
      <c r="C12" s="14"/>
      <c r="D12" s="14"/>
      <c r="E12" s="14">
        <v>310</v>
      </c>
      <c r="F12" s="14"/>
      <c r="G12" s="14">
        <v>254</v>
      </c>
      <c r="H12" s="14">
        <v>345</v>
      </c>
      <c r="I12" s="14">
        <v>303</v>
      </c>
      <c r="J12" s="14"/>
      <c r="K12" s="14">
        <v>237</v>
      </c>
      <c r="L12" s="14">
        <v>300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</row>
    <row r="13" spans="1:156" x14ac:dyDescent="0.2">
      <c r="B13" s="2" t="s">
        <v>32</v>
      </c>
      <c r="C13" s="14"/>
      <c r="D13" s="14"/>
      <c r="E13" s="14">
        <v>288</v>
      </c>
      <c r="F13" s="14"/>
      <c r="G13" s="14">
        <v>249</v>
      </c>
      <c r="H13" s="14">
        <v>337</v>
      </c>
      <c r="I13" s="14">
        <v>315</v>
      </c>
      <c r="J13" s="14"/>
      <c r="K13" s="14">
        <v>254</v>
      </c>
      <c r="L13" s="14">
        <v>335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</row>
    <row r="14" spans="1:156" x14ac:dyDescent="0.2">
      <c r="B14" s="2" t="s">
        <v>33</v>
      </c>
      <c r="C14" s="14"/>
      <c r="D14" s="14"/>
      <c r="E14" s="14">
        <v>320</v>
      </c>
      <c r="F14" s="14"/>
      <c r="G14" s="14">
        <v>316</v>
      </c>
      <c r="H14" s="14">
        <v>339</v>
      </c>
      <c r="I14" s="14">
        <v>311</v>
      </c>
      <c r="J14" s="14"/>
      <c r="K14" s="14">
        <v>299</v>
      </c>
      <c r="L14" s="14">
        <v>341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</row>
    <row r="15" spans="1:156" x14ac:dyDescent="0.2">
      <c r="B15" s="2" t="s">
        <v>34</v>
      </c>
      <c r="C15" s="14"/>
      <c r="D15" s="14"/>
      <c r="E15" s="14">
        <v>69</v>
      </c>
      <c r="F15" s="14"/>
      <c r="G15" s="14">
        <v>15</v>
      </c>
      <c r="H15" s="14">
        <v>31</v>
      </c>
      <c r="I15" s="14">
        <v>20</v>
      </c>
      <c r="J15" s="14"/>
      <c r="K15" s="14">
        <v>29</v>
      </c>
      <c r="L15" s="14">
        <v>33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</row>
    <row r="16" spans="1:156" x14ac:dyDescent="0.2">
      <c r="B16" s="2" t="s">
        <v>35</v>
      </c>
      <c r="C16" s="14"/>
      <c r="D16" s="14"/>
      <c r="E16" s="14">
        <v>208</v>
      </c>
      <c r="F16" s="14"/>
      <c r="G16" s="14">
        <v>232</v>
      </c>
      <c r="H16" s="14">
        <v>274</v>
      </c>
      <c r="I16" s="14">
        <v>162</v>
      </c>
      <c r="J16" s="14"/>
      <c r="K16" s="14">
        <v>0</v>
      </c>
      <c r="L16" s="14">
        <v>0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</row>
    <row r="17" spans="2:156" x14ac:dyDescent="0.2">
      <c r="B17" s="2" t="s">
        <v>36</v>
      </c>
      <c r="C17" s="14"/>
      <c r="D17" s="14"/>
      <c r="E17" s="14">
        <v>1027</v>
      </c>
      <c r="F17" s="14"/>
      <c r="G17" s="14">
        <v>1157</v>
      </c>
      <c r="H17" s="14">
        <v>1208</v>
      </c>
      <c r="I17" s="14">
        <v>1394</v>
      </c>
      <c r="J17" s="14"/>
      <c r="K17" s="14">
        <v>1448</v>
      </c>
      <c r="L17" s="14">
        <v>1383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</row>
    <row r="18" spans="2:156" x14ac:dyDescent="0.2">
      <c r="B18" s="2" t="s">
        <v>37</v>
      </c>
      <c r="C18" s="14"/>
      <c r="D18" s="14"/>
      <c r="E18" s="14">
        <v>1866</v>
      </c>
      <c r="F18" s="14"/>
      <c r="G18" s="14">
        <v>1891</v>
      </c>
      <c r="H18" s="14">
        <v>2199</v>
      </c>
      <c r="I18" s="14">
        <v>2208</v>
      </c>
      <c r="J18" s="14"/>
      <c r="K18" s="14">
        <v>2224</v>
      </c>
      <c r="L18" s="14">
        <v>2433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</row>
    <row r="19" spans="2:156" x14ac:dyDescent="0.2">
      <c r="B19" s="2" t="s">
        <v>38</v>
      </c>
      <c r="C19" s="14"/>
      <c r="D19" s="14"/>
      <c r="E19" s="14">
        <v>2276</v>
      </c>
      <c r="F19" s="14"/>
      <c r="G19" s="14">
        <v>2184</v>
      </c>
      <c r="H19" s="14">
        <v>2532</v>
      </c>
      <c r="I19" s="14">
        <v>2843</v>
      </c>
      <c r="J19" s="14"/>
      <c r="K19" s="14">
        <v>2729</v>
      </c>
      <c r="L19" s="14">
        <v>3121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</row>
    <row r="20" spans="2:156" x14ac:dyDescent="0.2">
      <c r="B20" s="2" t="s">
        <v>35</v>
      </c>
      <c r="C20" s="14"/>
      <c r="D20" s="14"/>
      <c r="E20" s="14">
        <v>208</v>
      </c>
      <c r="F20" s="14"/>
      <c r="G20" s="14">
        <v>232</v>
      </c>
      <c r="H20" s="14">
        <v>274</v>
      </c>
      <c r="I20" s="14">
        <v>162</v>
      </c>
      <c r="J20" s="14"/>
      <c r="K20" s="14">
        <v>0</v>
      </c>
      <c r="L20" s="14">
        <v>0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</row>
    <row r="21" spans="2:156" x14ac:dyDescent="0.2">
      <c r="B21" s="1" t="s">
        <v>39</v>
      </c>
      <c r="C21" s="15"/>
      <c r="D21" s="15"/>
      <c r="E21" s="15">
        <v>3685</v>
      </c>
      <c r="F21" s="15"/>
      <c r="G21" s="15">
        <v>4306</v>
      </c>
      <c r="H21" s="15">
        <v>5005</v>
      </c>
      <c r="I21" s="15">
        <v>4349</v>
      </c>
      <c r="J21" s="15"/>
      <c r="K21" s="15">
        <v>4954</v>
      </c>
      <c r="L21" s="15">
        <v>5554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</row>
    <row r="22" spans="2:156" x14ac:dyDescent="0.2">
      <c r="B22" s="2" t="s">
        <v>40</v>
      </c>
      <c r="C22" s="14"/>
      <c r="D22" s="14"/>
      <c r="E22" s="14">
        <v>2090</v>
      </c>
      <c r="F22" s="14"/>
      <c r="G22" s="14">
        <v>2063</v>
      </c>
      <c r="H22" s="14">
        <v>2376</v>
      </c>
      <c r="I22" s="14">
        <v>2529</v>
      </c>
      <c r="J22" s="14"/>
      <c r="K22" s="14">
        <v>2279</v>
      </c>
      <c r="L22" s="14">
        <v>2554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</row>
    <row r="23" spans="2:156" x14ac:dyDescent="0.2">
      <c r="B23" s="2" t="s">
        <v>41</v>
      </c>
      <c r="C23" s="14">
        <f t="shared" ref="C23:H23" si="1">+C21-C22</f>
        <v>0</v>
      </c>
      <c r="D23" s="14">
        <f t="shared" si="1"/>
        <v>0</v>
      </c>
      <c r="E23" s="14">
        <f t="shared" si="1"/>
        <v>1595</v>
      </c>
      <c r="F23" s="14">
        <f t="shared" si="1"/>
        <v>0</v>
      </c>
      <c r="G23" s="14">
        <f t="shared" si="1"/>
        <v>2243</v>
      </c>
      <c r="H23" s="14">
        <f t="shared" si="1"/>
        <v>2629</v>
      </c>
      <c r="I23" s="14">
        <f>+I21-I22</f>
        <v>1820</v>
      </c>
      <c r="J23" s="14">
        <f t="shared" ref="J23:L23" si="2">+J21-J22</f>
        <v>0</v>
      </c>
      <c r="K23" s="14">
        <f t="shared" si="2"/>
        <v>2675</v>
      </c>
      <c r="L23" s="14">
        <f t="shared" si="2"/>
        <v>3000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</row>
    <row r="24" spans="2:156" x14ac:dyDescent="0.2">
      <c r="B24" s="2" t="s">
        <v>42</v>
      </c>
      <c r="C24" s="14"/>
      <c r="D24" s="14"/>
      <c r="E24" s="14">
        <v>797</v>
      </c>
      <c r="F24" s="14"/>
      <c r="G24" s="14">
        <v>1523</v>
      </c>
      <c r="H24" s="14">
        <v>1799</v>
      </c>
      <c r="I24" s="14">
        <v>1102</v>
      </c>
      <c r="J24" s="14"/>
      <c r="K24" s="14">
        <v>1879</v>
      </c>
      <c r="L24" s="14">
        <v>1975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</row>
    <row r="25" spans="2:156" x14ac:dyDescent="0.2">
      <c r="B25" s="2" t="s">
        <v>43</v>
      </c>
      <c r="C25" s="14"/>
      <c r="D25" s="14"/>
      <c r="E25" s="14">
        <v>170</v>
      </c>
      <c r="F25" s="14"/>
      <c r="G25" s="14">
        <v>300</v>
      </c>
      <c r="H25" s="14">
        <v>210</v>
      </c>
      <c r="I25" s="14">
        <v>211</v>
      </c>
      <c r="J25" s="14"/>
      <c r="K25" s="14">
        <v>300</v>
      </c>
      <c r="L25" s="14">
        <v>255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</row>
    <row r="26" spans="2:156" x14ac:dyDescent="0.2">
      <c r="B26" s="2" t="s">
        <v>44</v>
      </c>
      <c r="C26" s="14"/>
      <c r="D26" s="14"/>
      <c r="E26" s="14">
        <v>6</v>
      </c>
      <c r="F26" s="14"/>
      <c r="G26" s="14">
        <v>22</v>
      </c>
      <c r="H26" s="14">
        <v>19</v>
      </c>
      <c r="I26" s="14">
        <v>-3</v>
      </c>
      <c r="J26" s="14"/>
      <c r="K26" s="14">
        <v>15</v>
      </c>
      <c r="L26" s="14">
        <v>355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</row>
    <row r="27" spans="2:156" x14ac:dyDescent="0.2">
      <c r="B27" s="2" t="s">
        <v>45</v>
      </c>
      <c r="C27" s="14"/>
      <c r="D27" s="14"/>
      <c r="E27" s="14">
        <v>17</v>
      </c>
      <c r="F27" s="14"/>
      <c r="G27" s="14">
        <v>31</v>
      </c>
      <c r="H27" s="14">
        <v>28</v>
      </c>
      <c r="I27" s="14">
        <v>13</v>
      </c>
      <c r="J27" s="14"/>
      <c r="K27" s="14">
        <v>47</v>
      </c>
      <c r="L27" s="14">
        <v>436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</row>
    <row r="28" spans="2:156" x14ac:dyDescent="0.2">
      <c r="B28" s="2" t="s">
        <v>46</v>
      </c>
      <c r="C28" s="14">
        <f t="shared" ref="C28:H28" si="3">+C23-SUM(C24:C25)+C26-C27</f>
        <v>0</v>
      </c>
      <c r="D28" s="14">
        <f t="shared" si="3"/>
        <v>0</v>
      </c>
      <c r="E28" s="14">
        <f t="shared" si="3"/>
        <v>617</v>
      </c>
      <c r="F28" s="14">
        <f t="shared" si="3"/>
        <v>0</v>
      </c>
      <c r="G28" s="14">
        <f t="shared" si="3"/>
        <v>411</v>
      </c>
      <c r="H28" s="14">
        <f t="shared" si="3"/>
        <v>611</v>
      </c>
      <c r="I28" s="14">
        <f>+I23-SUM(I24:I25)+I26-I27</f>
        <v>491</v>
      </c>
      <c r="J28" s="14">
        <f t="shared" ref="J28:L28" si="4">+J23-SUM(J24:J25)+J26-J27</f>
        <v>0</v>
      </c>
      <c r="K28" s="14">
        <f t="shared" si="4"/>
        <v>464</v>
      </c>
      <c r="L28" s="14">
        <f t="shared" si="4"/>
        <v>689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</row>
    <row r="29" spans="2:156" x14ac:dyDescent="0.2">
      <c r="B29" s="2" t="s">
        <v>47</v>
      </c>
      <c r="C29" s="14"/>
      <c r="D29" s="14"/>
      <c r="E29" s="14">
        <v>51</v>
      </c>
      <c r="F29" s="14"/>
      <c r="G29" s="14">
        <v>33</v>
      </c>
      <c r="H29" s="14">
        <v>36</v>
      </c>
      <c r="I29" s="14">
        <v>46</v>
      </c>
      <c r="J29" s="14"/>
      <c r="K29" s="14">
        <v>57</v>
      </c>
      <c r="L29" s="14">
        <v>-38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</row>
    <row r="30" spans="2:156" x14ac:dyDescent="0.2">
      <c r="B30" s="2" t="s">
        <v>48</v>
      </c>
      <c r="C30" s="14"/>
      <c r="D30" s="14"/>
      <c r="E30" s="14">
        <v>66</v>
      </c>
      <c r="F30" s="14"/>
      <c r="G30" s="14">
        <v>62</v>
      </c>
      <c r="H30" s="14">
        <v>97</v>
      </c>
      <c r="I30" s="14">
        <v>1</v>
      </c>
      <c r="J30" s="14"/>
      <c r="K30" s="14">
        <v>82</v>
      </c>
      <c r="L30" s="14">
        <v>137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</row>
    <row r="31" spans="2:156" x14ac:dyDescent="0.2">
      <c r="B31" s="2" t="s">
        <v>49</v>
      </c>
      <c r="C31" s="14">
        <f t="shared" ref="C31:H31" si="5">+C28+C29-C30</f>
        <v>0</v>
      </c>
      <c r="D31" s="14">
        <f t="shared" si="5"/>
        <v>0</v>
      </c>
      <c r="E31" s="14">
        <f t="shared" si="5"/>
        <v>602</v>
      </c>
      <c r="F31" s="14">
        <f t="shared" si="5"/>
        <v>0</v>
      </c>
      <c r="G31" s="14">
        <f t="shared" si="5"/>
        <v>382</v>
      </c>
      <c r="H31" s="14">
        <f t="shared" si="5"/>
        <v>550</v>
      </c>
      <c r="I31" s="14">
        <f>+I28+I29-I30</f>
        <v>536</v>
      </c>
      <c r="J31" s="14">
        <f t="shared" ref="J31:L31" si="6">+J28+J29-J30</f>
        <v>0</v>
      </c>
      <c r="K31" s="14">
        <f t="shared" si="6"/>
        <v>439</v>
      </c>
      <c r="L31" s="14">
        <f t="shared" si="6"/>
        <v>514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</row>
    <row r="32" spans="2:156" x14ac:dyDescent="0.2">
      <c r="B32" s="2" t="s">
        <v>50</v>
      </c>
      <c r="C32" s="14"/>
      <c r="D32" s="14"/>
      <c r="E32" s="14">
        <v>112</v>
      </c>
      <c r="F32" s="14"/>
      <c r="G32" s="14">
        <v>105</v>
      </c>
      <c r="H32" s="14">
        <v>107</v>
      </c>
      <c r="I32" s="14">
        <v>104</v>
      </c>
      <c r="J32" s="14"/>
      <c r="K32" s="14">
        <v>107</v>
      </c>
      <c r="L32" s="14">
        <v>47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</row>
    <row r="33" spans="2:156" x14ac:dyDescent="0.2">
      <c r="B33" s="2" t="s">
        <v>51</v>
      </c>
      <c r="C33" s="14">
        <f t="shared" ref="C33:H33" si="7">+C31-C32</f>
        <v>0</v>
      </c>
      <c r="D33" s="14">
        <f t="shared" si="7"/>
        <v>0</v>
      </c>
      <c r="E33" s="14">
        <f t="shared" si="7"/>
        <v>490</v>
      </c>
      <c r="F33" s="14">
        <f t="shared" si="7"/>
        <v>0</v>
      </c>
      <c r="G33" s="14">
        <f t="shared" si="7"/>
        <v>277</v>
      </c>
      <c r="H33" s="14">
        <f t="shared" si="7"/>
        <v>443</v>
      </c>
      <c r="I33" s="14">
        <f>+I31-I32</f>
        <v>432</v>
      </c>
      <c r="J33" s="14">
        <f t="shared" ref="J33:L33" si="8">+J31-J32</f>
        <v>0</v>
      </c>
      <c r="K33" s="14">
        <f t="shared" si="8"/>
        <v>332</v>
      </c>
      <c r="L33" s="14">
        <f t="shared" si="8"/>
        <v>467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</row>
    <row r="34" spans="2:156" x14ac:dyDescent="0.2"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</row>
    <row r="35" spans="2:156" x14ac:dyDescent="0.2">
      <c r="B35" s="2" t="s">
        <v>52</v>
      </c>
      <c r="C35" s="3" t="e">
        <f t="shared" ref="C35:H35" si="9">+C33/C36</f>
        <v>#DIV/0!</v>
      </c>
      <c r="D35" s="3" t="e">
        <f t="shared" si="9"/>
        <v>#DIV/0!</v>
      </c>
      <c r="E35" s="3">
        <f t="shared" si="9"/>
        <v>264.17344442275942</v>
      </c>
      <c r="F35" s="3" t="e">
        <f t="shared" si="9"/>
        <v>#DIV/0!</v>
      </c>
      <c r="G35" s="3">
        <f t="shared" si="9"/>
        <v>149.30199967660218</v>
      </c>
      <c r="H35" s="3">
        <f t="shared" si="9"/>
        <v>0.23876832196533818</v>
      </c>
      <c r="I35" s="3">
        <f>+I33/I36</f>
        <v>232.84643992885248</v>
      </c>
      <c r="J35" s="3" t="e">
        <f t="shared" ref="J35:N35" si="10">+J33/J36</f>
        <v>#DIV/0!</v>
      </c>
      <c r="K35" s="3">
        <f t="shared" si="10"/>
        <v>178.95741137026397</v>
      </c>
      <c r="L35" s="3">
        <f t="shared" si="10"/>
        <v>251.63129280291395</v>
      </c>
      <c r="M35" s="3" t="e">
        <f t="shared" si="10"/>
        <v>#DIV/0!</v>
      </c>
      <c r="N35" s="3" t="e">
        <f t="shared" si="10"/>
        <v>#DIV/0!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</row>
    <row r="36" spans="2:156" x14ac:dyDescent="0.2">
      <c r="B36" s="2" t="s">
        <v>2</v>
      </c>
      <c r="C36" s="5"/>
      <c r="D36" s="5"/>
      <c r="E36" s="5">
        <v>1.8548420000000001</v>
      </c>
      <c r="F36" s="5"/>
      <c r="G36" s="5">
        <v>1.8552999999999999</v>
      </c>
      <c r="H36" s="5">
        <v>1855.355</v>
      </c>
      <c r="I36" s="5">
        <v>1.8552999999999999</v>
      </c>
      <c r="J36" s="5"/>
      <c r="K36" s="5">
        <v>1.8551899999999999</v>
      </c>
      <c r="L36" s="5">
        <v>1.85589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</row>
    <row r="37" spans="2:156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</row>
    <row r="38" spans="2:156" x14ac:dyDescent="0.2">
      <c r="B38" s="2" t="s">
        <v>53</v>
      </c>
      <c r="C38" s="5"/>
      <c r="D38" s="5"/>
      <c r="E38" s="5"/>
      <c r="F38" s="5"/>
      <c r="G38" s="10" t="e">
        <f t="shared" ref="G38:H38" si="11">+G8/C8-1</f>
        <v>#DIV/0!</v>
      </c>
      <c r="H38" s="10" t="e">
        <f t="shared" si="11"/>
        <v>#DIV/0!</v>
      </c>
      <c r="I38" s="10" t="e">
        <f>+I8/E8-1</f>
        <v>#DIV/0!</v>
      </c>
      <c r="J38" s="10" t="e">
        <f>+J8/F8-1</f>
        <v>#DIV/0!</v>
      </c>
      <c r="K38" s="10" t="e">
        <f t="shared" ref="K38:N38" si="12">+K8/G8-1</f>
        <v>#DIV/0!</v>
      </c>
      <c r="L38" s="10" t="e">
        <f t="shared" si="12"/>
        <v>#DIV/0!</v>
      </c>
      <c r="M38" s="10">
        <f t="shared" si="12"/>
        <v>-1</v>
      </c>
      <c r="N38" s="10" t="e">
        <f t="shared" si="12"/>
        <v>#DIV/0!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</row>
    <row r="39" spans="2:156" x14ac:dyDescent="0.2">
      <c r="B39" s="2" t="s">
        <v>54</v>
      </c>
      <c r="C39" s="5"/>
      <c r="D39" s="5"/>
      <c r="E39" s="5"/>
      <c r="F39" s="5"/>
      <c r="G39" s="10" t="e">
        <f t="shared" ref="G39:H45" si="13">+G10/C10-1</f>
        <v>#DIV/0!</v>
      </c>
      <c r="H39" s="10" t="e">
        <f t="shared" si="13"/>
        <v>#DIV/0!</v>
      </c>
      <c r="I39" s="10">
        <f>+I10/E10-1</f>
        <v>0.4335106382978724</v>
      </c>
      <c r="J39" s="10" t="e">
        <f>+J10/F10-1</f>
        <v>#DIV/0!</v>
      </c>
      <c r="K39" s="10">
        <f t="shared" ref="K39:N45" si="14">+K10/G10-1</f>
        <v>0.30813124108416545</v>
      </c>
      <c r="L39" s="10">
        <f t="shared" si="14"/>
        <v>0.29660643455266644</v>
      </c>
      <c r="M39" s="10">
        <f t="shared" si="14"/>
        <v>-1</v>
      </c>
      <c r="N39" s="10" t="e">
        <f t="shared" si="14"/>
        <v>#DIV/0!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</row>
    <row r="40" spans="2:156" x14ac:dyDescent="0.2">
      <c r="B40" s="2" t="s">
        <v>55</v>
      </c>
      <c r="C40" s="5"/>
      <c r="D40" s="5"/>
      <c r="E40" s="5"/>
      <c r="F40" s="5"/>
      <c r="G40" s="10" t="e">
        <f t="shared" si="13"/>
        <v>#DIV/0!</v>
      </c>
      <c r="H40" s="10" t="e">
        <f t="shared" si="13"/>
        <v>#DIV/0!</v>
      </c>
      <c r="I40" s="10">
        <f t="shared" ref="I40:J45" si="15">+I11/E11-1</f>
        <v>0.10274509803921572</v>
      </c>
      <c r="J40" s="10" t="e">
        <f t="shared" si="15"/>
        <v>#DIV/0!</v>
      </c>
      <c r="K40" s="10">
        <f t="shared" si="14"/>
        <v>0.2196836555360282</v>
      </c>
      <c r="L40" s="10">
        <f t="shared" si="14"/>
        <v>0.13597733711048154</v>
      </c>
      <c r="M40" s="10">
        <f t="shared" si="14"/>
        <v>-1</v>
      </c>
      <c r="N40" s="10" t="e">
        <f t="shared" si="14"/>
        <v>#DIV/0!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</row>
    <row r="41" spans="2:156" x14ac:dyDescent="0.2">
      <c r="B41" s="2" t="s">
        <v>56</v>
      </c>
      <c r="C41" s="5"/>
      <c r="D41" s="5"/>
      <c r="E41" s="5"/>
      <c r="F41" s="5"/>
      <c r="G41" s="10" t="e">
        <f t="shared" si="13"/>
        <v>#DIV/0!</v>
      </c>
      <c r="H41" s="10" t="e">
        <f t="shared" si="13"/>
        <v>#DIV/0!</v>
      </c>
      <c r="I41" s="10">
        <f t="shared" si="15"/>
        <v>-2.2580645161290325E-2</v>
      </c>
      <c r="J41" s="10" t="e">
        <f t="shared" si="15"/>
        <v>#DIV/0!</v>
      </c>
      <c r="K41" s="10">
        <f t="shared" si="14"/>
        <v>-6.6929133858267709E-2</v>
      </c>
      <c r="L41" s="10">
        <f t="shared" si="14"/>
        <v>-0.13043478260869568</v>
      </c>
      <c r="M41" s="10">
        <f t="shared" si="14"/>
        <v>-1</v>
      </c>
      <c r="N41" s="10" t="e">
        <f t="shared" si="14"/>
        <v>#DIV/0!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</row>
    <row r="42" spans="2:156" x14ac:dyDescent="0.2">
      <c r="B42" s="2" t="s">
        <v>57</v>
      </c>
      <c r="C42" s="5"/>
      <c r="D42" s="5"/>
      <c r="E42" s="5"/>
      <c r="F42" s="5"/>
      <c r="G42" s="10" t="e">
        <f t="shared" si="13"/>
        <v>#DIV/0!</v>
      </c>
      <c r="H42" s="10" t="e">
        <f t="shared" si="13"/>
        <v>#DIV/0!</v>
      </c>
      <c r="I42" s="10">
        <f t="shared" si="15"/>
        <v>9.375E-2</v>
      </c>
      <c r="J42" s="10" t="e">
        <f t="shared" si="15"/>
        <v>#DIV/0!</v>
      </c>
      <c r="K42" s="10">
        <f t="shared" si="14"/>
        <v>2.008032128514059E-2</v>
      </c>
      <c r="L42" s="10">
        <f t="shared" si="14"/>
        <v>-5.9347181008901906E-3</v>
      </c>
      <c r="M42" s="10">
        <f t="shared" si="14"/>
        <v>-1</v>
      </c>
      <c r="N42" s="10" t="e">
        <f t="shared" si="14"/>
        <v>#DIV/0!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</row>
    <row r="43" spans="2:156" x14ac:dyDescent="0.2">
      <c r="B43" s="2" t="s">
        <v>58</v>
      </c>
      <c r="C43" s="5"/>
      <c r="D43" s="5"/>
      <c r="E43" s="5"/>
      <c r="F43" s="5"/>
      <c r="G43" s="10" t="e">
        <f t="shared" si="13"/>
        <v>#DIV/0!</v>
      </c>
      <c r="H43" s="10" t="e">
        <f t="shared" si="13"/>
        <v>#DIV/0!</v>
      </c>
      <c r="I43" s="10">
        <f t="shared" si="15"/>
        <v>-2.8124999999999956E-2</v>
      </c>
      <c r="J43" s="10" t="e">
        <f t="shared" si="15"/>
        <v>#DIV/0!</v>
      </c>
      <c r="K43" s="10">
        <f t="shared" si="14"/>
        <v>-5.3797468354430333E-2</v>
      </c>
      <c r="L43" s="10">
        <f t="shared" si="14"/>
        <v>5.8997050147493457E-3</v>
      </c>
      <c r="M43" s="10">
        <f t="shared" si="14"/>
        <v>-1</v>
      </c>
      <c r="N43" s="10" t="e">
        <f t="shared" si="14"/>
        <v>#DIV/0!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</row>
    <row r="44" spans="2:156" x14ac:dyDescent="0.2">
      <c r="B44" s="2" t="s">
        <v>59</v>
      </c>
      <c r="C44" s="5"/>
      <c r="D44" s="5"/>
      <c r="E44" s="5"/>
      <c r="F44" s="5"/>
      <c r="G44" s="10" t="e">
        <f t="shared" si="13"/>
        <v>#DIV/0!</v>
      </c>
      <c r="H44" s="10" t="e">
        <f t="shared" si="13"/>
        <v>#DIV/0!</v>
      </c>
      <c r="I44" s="10">
        <f t="shared" si="15"/>
        <v>-0.71014492753623193</v>
      </c>
      <c r="J44" s="10" t="e">
        <f t="shared" si="15"/>
        <v>#DIV/0!</v>
      </c>
      <c r="K44" s="10">
        <f t="shared" si="14"/>
        <v>0.93333333333333335</v>
      </c>
      <c r="L44" s="10">
        <f t="shared" si="14"/>
        <v>6.4516129032258007E-2</v>
      </c>
      <c r="M44" s="10">
        <f t="shared" si="14"/>
        <v>-1</v>
      </c>
      <c r="N44" s="10" t="e">
        <f t="shared" si="14"/>
        <v>#DIV/0!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</row>
    <row r="45" spans="2:156" x14ac:dyDescent="0.2">
      <c r="B45" s="2" t="s">
        <v>62</v>
      </c>
      <c r="C45" s="5"/>
      <c r="D45" s="5"/>
      <c r="E45" s="5"/>
      <c r="F45" s="5"/>
      <c r="G45" s="10" t="e">
        <f t="shared" si="13"/>
        <v>#DIV/0!</v>
      </c>
      <c r="H45" s="10" t="e">
        <f t="shared" si="13"/>
        <v>#DIV/0!</v>
      </c>
      <c r="I45" s="10">
        <f t="shared" si="15"/>
        <v>-0.22115384615384615</v>
      </c>
      <c r="J45" s="10" t="e">
        <f t="shared" si="15"/>
        <v>#DIV/0!</v>
      </c>
      <c r="K45" s="10">
        <f t="shared" si="14"/>
        <v>-1</v>
      </c>
      <c r="L45" s="10">
        <f t="shared" si="14"/>
        <v>-1</v>
      </c>
      <c r="M45" s="10">
        <f t="shared" si="14"/>
        <v>-1</v>
      </c>
      <c r="N45" s="10" t="e">
        <f t="shared" si="14"/>
        <v>#DIV/0!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</row>
    <row r="46" spans="2:156" x14ac:dyDescent="0.2">
      <c r="B46" s="2" t="s">
        <v>63</v>
      </c>
      <c r="C46" s="5"/>
      <c r="D46" s="5"/>
      <c r="E46" s="5"/>
      <c r="F46" s="5"/>
      <c r="G46" s="10" t="e">
        <f t="shared" ref="G46:H48" si="16">+G17/C17-1</f>
        <v>#DIV/0!</v>
      </c>
      <c r="H46" s="10" t="e">
        <f t="shared" si="16"/>
        <v>#DIV/0!</v>
      </c>
      <c r="I46" s="10">
        <f>+I17/E17-1</f>
        <v>0.3573515092502435</v>
      </c>
      <c r="J46" s="10" t="e">
        <f>+J17/F17-1</f>
        <v>#DIV/0!</v>
      </c>
      <c r="K46" s="10">
        <f t="shared" ref="K46:N48" si="17">+K17/G17-1</f>
        <v>0.25151253241140892</v>
      </c>
      <c r="L46" s="10">
        <f t="shared" si="17"/>
        <v>0.14486754966887427</v>
      </c>
      <c r="M46" s="10">
        <f t="shared" si="17"/>
        <v>-1</v>
      </c>
      <c r="N46" s="10" t="e">
        <f t="shared" si="17"/>
        <v>#DIV/0!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</row>
    <row r="47" spans="2:156" x14ac:dyDescent="0.2">
      <c r="B47" s="2" t="s">
        <v>60</v>
      </c>
      <c r="C47" s="5"/>
      <c r="D47" s="5"/>
      <c r="E47" s="5"/>
      <c r="F47" s="5"/>
      <c r="G47" s="10" t="e">
        <f t="shared" si="16"/>
        <v>#DIV/0!</v>
      </c>
      <c r="H47" s="10" t="e">
        <f t="shared" si="16"/>
        <v>#DIV/0!</v>
      </c>
      <c r="I47" s="10">
        <f t="shared" ref="I47:J48" si="18">+I18/E18-1</f>
        <v>0.18327974276527326</v>
      </c>
      <c r="J47" s="10" t="e">
        <f t="shared" si="18"/>
        <v>#DIV/0!</v>
      </c>
      <c r="K47" s="10">
        <f t="shared" si="17"/>
        <v>0.17609730301427806</v>
      </c>
      <c r="L47" s="10">
        <f t="shared" si="17"/>
        <v>0.10641200545702589</v>
      </c>
      <c r="M47" s="10">
        <f t="shared" si="17"/>
        <v>-1</v>
      </c>
      <c r="N47" s="10" t="e">
        <f t="shared" si="17"/>
        <v>#DIV/0!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</row>
    <row r="48" spans="2:156" x14ac:dyDescent="0.2">
      <c r="B48" s="2" t="s">
        <v>61</v>
      </c>
      <c r="C48" s="5"/>
      <c r="D48" s="5"/>
      <c r="E48" s="5"/>
      <c r="F48" s="5"/>
      <c r="G48" s="10" t="e">
        <f t="shared" si="16"/>
        <v>#DIV/0!</v>
      </c>
      <c r="H48" s="10" t="e">
        <f t="shared" si="16"/>
        <v>#DIV/0!</v>
      </c>
      <c r="I48" s="10">
        <f t="shared" si="18"/>
        <v>0.24912126537785584</v>
      </c>
      <c r="J48" s="10" t="e">
        <f t="shared" si="18"/>
        <v>#DIV/0!</v>
      </c>
      <c r="K48" s="10">
        <f t="shared" si="17"/>
        <v>0.24954212454212454</v>
      </c>
      <c r="L48" s="10">
        <f t="shared" si="17"/>
        <v>0.23262243285939976</v>
      </c>
      <c r="M48" s="10">
        <f t="shared" si="17"/>
        <v>-1</v>
      </c>
      <c r="N48" s="10" t="e">
        <f t="shared" si="17"/>
        <v>#DIV/0!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</row>
    <row r="49" spans="2:156" s="1" customFormat="1" x14ac:dyDescent="0.2">
      <c r="B49" s="1" t="s">
        <v>64</v>
      </c>
      <c r="C49" s="9"/>
      <c r="D49" s="9"/>
      <c r="E49" s="9"/>
      <c r="F49" s="9"/>
      <c r="G49" s="12" t="e">
        <f t="shared" ref="G49:H49" si="19">+G21/C21-1</f>
        <v>#DIV/0!</v>
      </c>
      <c r="H49" s="12" t="e">
        <f t="shared" si="19"/>
        <v>#DIV/0!</v>
      </c>
      <c r="I49" s="12">
        <f>+I21/E21-1</f>
        <v>0.18018995929443693</v>
      </c>
      <c r="J49" s="12" t="e">
        <f t="shared" ref="J49" si="20">+J21/F21-1</f>
        <v>#DIV/0!</v>
      </c>
      <c r="K49" s="12">
        <f t="shared" ref="K49" si="21">+K21/G21-1</f>
        <v>0.15048769159312592</v>
      </c>
      <c r="L49" s="12">
        <f t="shared" ref="L49" si="22">+L21/H21-1</f>
        <v>0.10969030969030968</v>
      </c>
      <c r="M49" s="12">
        <f t="shared" ref="M49" si="23">+M21/I21-1</f>
        <v>-1</v>
      </c>
      <c r="N49" s="12" t="e">
        <f t="shared" ref="N49" si="24">+N21/J21-1</f>
        <v>#DIV/0!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</row>
    <row r="50" spans="2:156" x14ac:dyDescent="0.2">
      <c r="B50" s="2" t="s">
        <v>65</v>
      </c>
      <c r="C50" s="10" t="e">
        <f t="shared" ref="C50:H50" si="25">+C23/C21</f>
        <v>#DIV/0!</v>
      </c>
      <c r="D50" s="10" t="e">
        <f t="shared" si="25"/>
        <v>#DIV/0!</v>
      </c>
      <c r="E50" s="10">
        <f t="shared" si="25"/>
        <v>0.43283582089552236</v>
      </c>
      <c r="F50" s="10" t="e">
        <f t="shared" si="25"/>
        <v>#DIV/0!</v>
      </c>
      <c r="G50" s="10">
        <f t="shared" si="25"/>
        <v>0.52090106827682303</v>
      </c>
      <c r="H50" s="10">
        <f t="shared" si="25"/>
        <v>0.5252747252747253</v>
      </c>
      <c r="I50" s="10">
        <f>+I23/I21</f>
        <v>0.41848700850770293</v>
      </c>
      <c r="J50" s="10" t="e">
        <f>+J23/J21</f>
        <v>#DIV/0!</v>
      </c>
      <c r="K50" s="10">
        <f t="shared" ref="K50:N50" si="26">+K23/K21</f>
        <v>0.53996770286637064</v>
      </c>
      <c r="L50" s="10">
        <f t="shared" si="26"/>
        <v>0.54015124234785739</v>
      </c>
      <c r="M50" s="10" t="e">
        <f t="shared" si="26"/>
        <v>#DIV/0!</v>
      </c>
      <c r="N50" s="10" t="e">
        <f t="shared" si="26"/>
        <v>#DIV/0!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</row>
    <row r="51" spans="2:156" x14ac:dyDescent="0.2">
      <c r="B51" s="2" t="s">
        <v>66</v>
      </c>
      <c r="C51" s="10" t="e">
        <f t="shared" ref="C51:H51" si="27">+C28/C22</f>
        <v>#DIV/0!</v>
      </c>
      <c r="D51" s="10" t="e">
        <f t="shared" si="27"/>
        <v>#DIV/0!</v>
      </c>
      <c r="E51" s="10">
        <f t="shared" si="27"/>
        <v>0.29521531100478471</v>
      </c>
      <c r="F51" s="10" t="e">
        <f t="shared" si="27"/>
        <v>#DIV/0!</v>
      </c>
      <c r="G51" s="10">
        <f t="shared" si="27"/>
        <v>0.19922443044110519</v>
      </c>
      <c r="H51" s="10">
        <f t="shared" si="27"/>
        <v>0.25715488215488214</v>
      </c>
      <c r="I51" s="10">
        <f>+I28/I22</f>
        <v>0.19414788453934362</v>
      </c>
      <c r="J51" s="10" t="e">
        <f>+J28/J22</f>
        <v>#DIV/0!</v>
      </c>
      <c r="K51" s="10">
        <f t="shared" ref="K51:N51" si="28">+K28/K22</f>
        <v>0.20359806932865293</v>
      </c>
      <c r="L51" s="10">
        <f t="shared" si="28"/>
        <v>0.26977290524667191</v>
      </c>
      <c r="M51" s="10" t="e">
        <f t="shared" si="28"/>
        <v>#DIV/0!</v>
      </c>
      <c r="N51" s="10" t="e">
        <f t="shared" si="28"/>
        <v>#DIV/0!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</row>
    <row r="52" spans="2:156" x14ac:dyDescent="0.2">
      <c r="B52" s="2" t="s">
        <v>67</v>
      </c>
      <c r="C52" s="10" t="e">
        <f t="shared" ref="C52:H52" si="29">+C32/C31</f>
        <v>#DIV/0!</v>
      </c>
      <c r="D52" s="10" t="e">
        <f t="shared" si="29"/>
        <v>#DIV/0!</v>
      </c>
      <c r="E52" s="10">
        <f t="shared" si="29"/>
        <v>0.18604651162790697</v>
      </c>
      <c r="F52" s="10" t="e">
        <f t="shared" si="29"/>
        <v>#DIV/0!</v>
      </c>
      <c r="G52" s="10">
        <f t="shared" si="29"/>
        <v>0.27486910994764396</v>
      </c>
      <c r="H52" s="10">
        <f t="shared" si="29"/>
        <v>0.19454545454545455</v>
      </c>
      <c r="I52" s="10">
        <f>+I32/I31</f>
        <v>0.19402985074626866</v>
      </c>
      <c r="J52" s="10" t="e">
        <f>+J32/J31</f>
        <v>#DIV/0!</v>
      </c>
      <c r="K52" s="10">
        <f t="shared" ref="K52:N52" si="30">+K32/K31</f>
        <v>0.24373576309794989</v>
      </c>
      <c r="L52" s="10">
        <f t="shared" si="30"/>
        <v>9.1439688715953302E-2</v>
      </c>
      <c r="M52" s="10" t="e">
        <f t="shared" si="30"/>
        <v>#DIV/0!</v>
      </c>
      <c r="N52" s="10" t="e">
        <f t="shared" si="30"/>
        <v>#DIV/0!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</row>
    <row r="53" spans="2:156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</row>
    <row r="54" spans="2:156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</row>
    <row r="55" spans="2:156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</row>
    <row r="56" spans="2:156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</row>
    <row r="57" spans="2:156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</row>
    <row r="58" spans="2:156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</row>
    <row r="59" spans="2:156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</row>
    <row r="60" spans="2:156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</row>
    <row r="61" spans="2:156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</row>
    <row r="62" spans="2:156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</row>
    <row r="63" spans="2:156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</row>
    <row r="64" spans="2:156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</row>
    <row r="65" spans="3:156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</row>
    <row r="66" spans="3:156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</row>
    <row r="67" spans="3:156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</row>
    <row r="68" spans="3:156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</row>
    <row r="69" spans="3:156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</row>
    <row r="70" spans="3:156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</row>
    <row r="71" spans="3:156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</row>
    <row r="72" spans="3:156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</row>
    <row r="73" spans="3:156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</row>
    <row r="74" spans="3:156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</row>
    <row r="75" spans="3:156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</row>
    <row r="76" spans="3:156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</row>
    <row r="77" spans="3:156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</row>
    <row r="78" spans="3:156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</row>
    <row r="79" spans="3:156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</row>
    <row r="80" spans="3:156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</row>
    <row r="81" spans="3:156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</row>
    <row r="82" spans="3:156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</row>
    <row r="83" spans="3:156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</row>
    <row r="84" spans="3:156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</row>
    <row r="85" spans="3:156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</row>
    <row r="86" spans="3:156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</row>
    <row r="87" spans="3:156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</row>
    <row r="88" spans="3:156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</row>
    <row r="89" spans="3:156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</row>
    <row r="90" spans="3:156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</row>
    <row r="91" spans="3:156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</row>
    <row r="92" spans="3:156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</row>
    <row r="93" spans="3:156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</row>
    <row r="94" spans="3:156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</row>
    <row r="95" spans="3:156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</row>
    <row r="96" spans="3:156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</row>
    <row r="97" spans="3:156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</row>
    <row r="98" spans="3:156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</row>
    <row r="99" spans="3:156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</row>
    <row r="100" spans="3:156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</row>
    <row r="101" spans="3:156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</row>
    <row r="102" spans="3:156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</row>
    <row r="103" spans="3:156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</row>
    <row r="104" spans="3:156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</row>
    <row r="105" spans="3:156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</row>
    <row r="106" spans="3:156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</row>
    <row r="107" spans="3:156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</row>
    <row r="108" spans="3:156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</row>
    <row r="109" spans="3:156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</row>
    <row r="110" spans="3:156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</row>
    <row r="111" spans="3:156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</row>
    <row r="112" spans="3:156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</row>
    <row r="113" spans="3:156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</row>
    <row r="114" spans="3:156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</row>
    <row r="115" spans="3:156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</row>
    <row r="116" spans="3:156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</row>
    <row r="117" spans="3:156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</row>
    <row r="118" spans="3:156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</row>
    <row r="119" spans="3:156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</row>
    <row r="120" spans="3:156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</row>
    <row r="121" spans="3:156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</row>
    <row r="122" spans="3:156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</row>
    <row r="123" spans="3:156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</row>
    <row r="124" spans="3:156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</row>
    <row r="125" spans="3:156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</row>
    <row r="126" spans="3:156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</row>
    <row r="127" spans="3:156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</row>
    <row r="128" spans="3:156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</row>
    <row r="129" spans="3:156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</row>
    <row r="130" spans="3:156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</row>
    <row r="131" spans="3:156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</row>
    <row r="132" spans="3:156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</row>
    <row r="133" spans="3:156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</row>
    <row r="134" spans="3:156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</row>
    <row r="135" spans="3:156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</row>
    <row r="136" spans="3:156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</row>
    <row r="137" spans="3:156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</row>
    <row r="138" spans="3:156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</row>
    <row r="139" spans="3:156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</row>
    <row r="140" spans="3:156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</row>
    <row r="141" spans="3:156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</row>
    <row r="142" spans="3:156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</row>
    <row r="143" spans="3:156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</row>
    <row r="144" spans="3:156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</row>
    <row r="145" spans="3:156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</row>
    <row r="146" spans="3:156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</row>
    <row r="147" spans="3:156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</row>
    <row r="148" spans="3:156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</row>
    <row r="149" spans="3:156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</row>
    <row r="150" spans="3:156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</row>
    <row r="151" spans="3:156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</row>
    <row r="152" spans="3:156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</row>
    <row r="153" spans="3:156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</row>
    <row r="154" spans="3:156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</row>
    <row r="155" spans="3:156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</row>
    <row r="156" spans="3:156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</row>
    <row r="157" spans="3:156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</row>
    <row r="158" spans="3:156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</row>
    <row r="159" spans="3:156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</row>
    <row r="160" spans="3:156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</row>
    <row r="161" spans="3:156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</row>
    <row r="162" spans="3:156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</row>
    <row r="163" spans="3:156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</row>
    <row r="164" spans="3:156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</row>
    <row r="165" spans="3:156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</row>
    <row r="166" spans="3:156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</row>
    <row r="167" spans="3:156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</row>
    <row r="168" spans="3:156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</row>
    <row r="169" spans="3:156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</row>
    <row r="170" spans="3:156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</row>
    <row r="171" spans="3:156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</row>
    <row r="172" spans="3:156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</row>
    <row r="173" spans="3:156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</row>
    <row r="174" spans="3:156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</row>
    <row r="175" spans="3:156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</row>
    <row r="176" spans="3:156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</row>
    <row r="177" spans="3:156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</row>
    <row r="178" spans="3:156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</row>
    <row r="179" spans="3:156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</row>
    <row r="180" spans="3:156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</row>
    <row r="181" spans="3:156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</row>
    <row r="182" spans="3:156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</row>
    <row r="183" spans="3:156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</row>
    <row r="184" spans="3:156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</row>
    <row r="185" spans="3:156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</row>
    <row r="186" spans="3:156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</row>
    <row r="187" spans="3:156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</row>
    <row r="188" spans="3:156" x14ac:dyDescent="0.2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</row>
    <row r="189" spans="3:156" x14ac:dyDescent="0.2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</row>
    <row r="190" spans="3:156" x14ac:dyDescent="0.2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</row>
    <row r="191" spans="3:156" x14ac:dyDescent="0.2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</row>
    <row r="192" spans="3:156" x14ac:dyDescent="0.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</row>
    <row r="193" spans="3:156" x14ac:dyDescent="0.2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</row>
    <row r="194" spans="3:156" x14ac:dyDescent="0.2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</row>
    <row r="195" spans="3:156" x14ac:dyDescent="0.2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</row>
    <row r="196" spans="3:156" x14ac:dyDescent="0.2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</row>
    <row r="197" spans="3:156" x14ac:dyDescent="0.2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</row>
    <row r="198" spans="3:156" x14ac:dyDescent="0.2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</row>
    <row r="199" spans="3:156" x14ac:dyDescent="0.2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</row>
    <row r="200" spans="3:156" x14ac:dyDescent="0.2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</row>
    <row r="201" spans="3:156" x14ac:dyDescent="0.2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</row>
    <row r="202" spans="3:156" x14ac:dyDescent="0.2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</row>
    <row r="203" spans="3:156" x14ac:dyDescent="0.2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</row>
    <row r="204" spans="3:156" x14ac:dyDescent="0.2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</row>
    <row r="205" spans="3:156" x14ac:dyDescent="0.2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</row>
    <row r="206" spans="3:156" x14ac:dyDescent="0.2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</row>
    <row r="207" spans="3:156" x14ac:dyDescent="0.2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</row>
    <row r="208" spans="3:156" x14ac:dyDescent="0.2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</row>
    <row r="209" spans="3:156" x14ac:dyDescent="0.2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</row>
    <row r="210" spans="3:156" x14ac:dyDescent="0.2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</row>
    <row r="211" spans="3:156" x14ac:dyDescent="0.2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</row>
    <row r="212" spans="3:156" x14ac:dyDescent="0.2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</row>
    <row r="213" spans="3:156" x14ac:dyDescent="0.2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</row>
    <row r="214" spans="3:156" x14ac:dyDescent="0.2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</row>
    <row r="215" spans="3:156" x14ac:dyDescent="0.2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</row>
    <row r="216" spans="3:156" x14ac:dyDescent="0.2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</row>
    <row r="217" spans="3:156" x14ac:dyDescent="0.2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</row>
    <row r="218" spans="3:156" x14ac:dyDescent="0.2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</row>
    <row r="219" spans="3:156" x14ac:dyDescent="0.2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</row>
    <row r="220" spans="3:156" x14ac:dyDescent="0.2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</row>
    <row r="221" spans="3:156" x14ac:dyDescent="0.2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</row>
    <row r="222" spans="3:156" x14ac:dyDescent="0.2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</row>
    <row r="223" spans="3:156" x14ac:dyDescent="0.2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</row>
    <row r="224" spans="3:156" x14ac:dyDescent="0.2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</row>
    <row r="225" spans="3:156" x14ac:dyDescent="0.2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</row>
    <row r="226" spans="3:156" x14ac:dyDescent="0.2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</row>
    <row r="227" spans="3:156" x14ac:dyDescent="0.2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</row>
    <row r="228" spans="3:156" x14ac:dyDescent="0.2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</row>
    <row r="229" spans="3:156" x14ac:dyDescent="0.2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</row>
    <row r="230" spans="3:156" x14ac:dyDescent="0.2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</row>
    <row r="231" spans="3:156" x14ac:dyDescent="0.2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</row>
    <row r="232" spans="3:156" x14ac:dyDescent="0.2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</row>
    <row r="233" spans="3:156" x14ac:dyDescent="0.2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</row>
    <row r="234" spans="3:156" x14ac:dyDescent="0.2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</row>
    <row r="235" spans="3:156" x14ac:dyDescent="0.2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</row>
    <row r="236" spans="3:156" x14ac:dyDescent="0.2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</row>
    <row r="237" spans="3:156" x14ac:dyDescent="0.2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</row>
    <row r="238" spans="3:156" x14ac:dyDescent="0.2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</row>
    <row r="239" spans="3:156" x14ac:dyDescent="0.2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</row>
    <row r="240" spans="3:156" x14ac:dyDescent="0.2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</row>
    <row r="241" spans="3:156" x14ac:dyDescent="0.2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</row>
    <row r="242" spans="3:156" x14ac:dyDescent="0.2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</row>
    <row r="243" spans="3:156" x14ac:dyDescent="0.2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</row>
    <row r="244" spans="3:156" x14ac:dyDescent="0.2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</row>
    <row r="245" spans="3:156" x14ac:dyDescent="0.2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</row>
    <row r="246" spans="3:156" x14ac:dyDescent="0.2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</row>
    <row r="247" spans="3:156" x14ac:dyDescent="0.2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</row>
    <row r="248" spans="3:156" x14ac:dyDescent="0.2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</row>
    <row r="249" spans="3:156" x14ac:dyDescent="0.2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</row>
    <row r="250" spans="3:156" x14ac:dyDescent="0.2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</row>
    <row r="251" spans="3:156" x14ac:dyDescent="0.2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</row>
    <row r="252" spans="3:156" x14ac:dyDescent="0.2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</row>
    <row r="253" spans="3:156" x14ac:dyDescent="0.2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</row>
    <row r="254" spans="3:156" x14ac:dyDescent="0.2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</row>
    <row r="255" spans="3:156" x14ac:dyDescent="0.2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</row>
    <row r="256" spans="3:156" x14ac:dyDescent="0.2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</row>
    <row r="257" spans="3:156" x14ac:dyDescent="0.2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</row>
    <row r="258" spans="3:156" x14ac:dyDescent="0.2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</row>
    <row r="259" spans="3:156" x14ac:dyDescent="0.2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</row>
    <row r="260" spans="3:156" x14ac:dyDescent="0.2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</row>
    <row r="261" spans="3:156" x14ac:dyDescent="0.2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</row>
    <row r="262" spans="3:156" x14ac:dyDescent="0.2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</row>
    <row r="263" spans="3:156" x14ac:dyDescent="0.2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</row>
    <row r="264" spans="3:156" x14ac:dyDescent="0.2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</row>
    <row r="265" spans="3:156" x14ac:dyDescent="0.2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</row>
    <row r="266" spans="3:156" x14ac:dyDescent="0.2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</row>
    <row r="267" spans="3:156" x14ac:dyDescent="0.2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</row>
    <row r="268" spans="3:156" x14ac:dyDescent="0.2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</row>
  </sheetData>
  <hyperlinks>
    <hyperlink ref="A1" location="Main!A1" display="Main" xr:uid="{A91BEE7F-0B64-4FFB-B4BF-88C6C3B14D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2025-02-02T13:07:57Z</dcterms:created>
  <dcterms:modified xsi:type="dcterms:W3CDTF">2025-10-01T16:33:42Z</dcterms:modified>
</cp:coreProperties>
</file>