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9BC02F2-6896-4202-9431-07B98A61BDE6}" xr6:coauthVersionLast="47" xr6:coauthVersionMax="47" xr10:uidLastSave="{00000000-0000-0000-0000-000000000000}"/>
  <bookViews>
    <workbookView xWindow="19095" yWindow="0" windowWidth="19410" windowHeight="20925" xr2:uid="{9ADE43B4-111B-4447-9124-7489237BF7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5" i="2" s="1"/>
  <c r="E18" i="2" s="1"/>
  <c r="E21" i="2" s="1"/>
  <c r="E23" i="2" s="1"/>
  <c r="E25" i="2" s="1"/>
  <c r="E27" i="2" s="1"/>
  <c r="J13" i="2"/>
  <c r="J15" i="2" s="1"/>
  <c r="J18" i="2" s="1"/>
  <c r="J21" i="2" s="1"/>
  <c r="J23" i="2" s="1"/>
  <c r="J25" i="2" s="1"/>
  <c r="J27" i="2" s="1"/>
  <c r="H13" i="2"/>
  <c r="H15" i="2" s="1"/>
  <c r="H18" i="2" s="1"/>
  <c r="H21" i="2" s="1"/>
  <c r="H23" i="2" s="1"/>
  <c r="H25" i="2" s="1"/>
  <c r="H27" i="2" s="1"/>
  <c r="G13" i="2"/>
  <c r="G15" i="2" s="1"/>
  <c r="G18" i="2" s="1"/>
  <c r="G21" i="2" s="1"/>
  <c r="G23" i="2" s="1"/>
  <c r="G25" i="2" s="1"/>
  <c r="G27" i="2" s="1"/>
  <c r="F13" i="2"/>
  <c r="F15" i="2" s="1"/>
  <c r="F18" i="2" s="1"/>
  <c r="F21" i="2" s="1"/>
  <c r="F23" i="2" s="1"/>
  <c r="F25" i="2" s="1"/>
  <c r="F27" i="2" s="1"/>
  <c r="D13" i="2"/>
  <c r="D15" i="2" s="1"/>
  <c r="D18" i="2" s="1"/>
  <c r="D21" i="2" s="1"/>
  <c r="D23" i="2" s="1"/>
  <c r="D25" i="2" s="1"/>
  <c r="D27" i="2" s="1"/>
  <c r="C13" i="2"/>
  <c r="C15" i="2" s="1"/>
  <c r="C18" i="2" s="1"/>
  <c r="C21" i="2" s="1"/>
  <c r="C23" i="2" s="1"/>
  <c r="C25" i="2" s="1"/>
  <c r="C27" i="2" s="1"/>
  <c r="I13" i="2"/>
  <c r="I15" i="2" s="1"/>
  <c r="I18" i="2" s="1"/>
  <c r="I21" i="2" s="1"/>
  <c r="I23" i="2" s="1"/>
  <c r="I25" i="2" s="1"/>
  <c r="I27" i="2" s="1"/>
  <c r="I7" i="1"/>
  <c r="I6" i="1"/>
  <c r="I4" i="1"/>
</calcChain>
</file>

<file path=xl/sharedStrings.xml><?xml version="1.0" encoding="utf-8"?>
<sst xmlns="http://schemas.openxmlformats.org/spreadsheetml/2006/main" count="48" uniqueCount="44">
  <si>
    <t>Mizuno Corp</t>
  </si>
  <si>
    <t>numbers in mio YEN</t>
  </si>
  <si>
    <t>Price</t>
  </si>
  <si>
    <t>Shares</t>
  </si>
  <si>
    <t>MC</t>
  </si>
  <si>
    <t>Cash</t>
  </si>
  <si>
    <t>Debt</t>
  </si>
  <si>
    <t>EV</t>
  </si>
  <si>
    <t>IR</t>
  </si>
  <si>
    <t>Q324</t>
  </si>
  <si>
    <t>Notes</t>
  </si>
  <si>
    <t>Partnership with Joa Felix</t>
  </si>
  <si>
    <t>Main</t>
  </si>
  <si>
    <t>Q123</t>
  </si>
  <si>
    <t>Q223</t>
  </si>
  <si>
    <t>Q423</t>
  </si>
  <si>
    <t>Q323</t>
  </si>
  <si>
    <t>Q124</t>
  </si>
  <si>
    <t>Q224</t>
  </si>
  <si>
    <t>Q424</t>
  </si>
  <si>
    <t>EPS</t>
  </si>
  <si>
    <t>Revenue</t>
  </si>
  <si>
    <t>COGS</t>
  </si>
  <si>
    <t>Gross Profit</t>
  </si>
  <si>
    <t>SGA</t>
  </si>
  <si>
    <t>Operating Income</t>
  </si>
  <si>
    <t>Ordinary Income</t>
  </si>
  <si>
    <t>Ordinary Expenses</t>
  </si>
  <si>
    <t>Ordinary Profit</t>
  </si>
  <si>
    <t>Extraordinary Income</t>
  </si>
  <si>
    <t>Extraordinary Profit</t>
  </si>
  <si>
    <t>Extraordinary Expenses</t>
  </si>
  <si>
    <t>Tax Expense</t>
  </si>
  <si>
    <t>Net Income</t>
  </si>
  <si>
    <t>Minority Shares</t>
  </si>
  <si>
    <t>Net Income to Group</t>
  </si>
  <si>
    <t>Japan</t>
  </si>
  <si>
    <t>Americas</t>
  </si>
  <si>
    <t>EMEA</t>
  </si>
  <si>
    <t>APAC</t>
  </si>
  <si>
    <t xml:space="preserve">Footwear </t>
  </si>
  <si>
    <t>Apparel</t>
  </si>
  <si>
    <t>Equipment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</si>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</sst>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37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3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mizuno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9491-D94F-46A3-918F-3D1B2CF8F0A9}">
  <dimension ref="A1:J12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3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3">
        <v>2540</v>
      </c>
    </row>
    <row r="3" spans="1:10" x14ac:dyDescent="0.25">
      <c r="H3" t="s">
        <v>3</v>
      </c>
      <c r="I3" s="2">
        <v>25.576549</v>
      </c>
      <c r="J3" s="5" t="s">
        <v>9</v>
      </c>
    </row>
    <row r="4" spans="1:10" x14ac:dyDescent="0.25">
      <c r="B4" s="4" t="s">
        <v>8</v>
      </c>
      <c r="H4" t="s">
        <v>4</v>
      </c>
      <c r="I4" s="2">
        <f>+I2*I3</f>
        <v>64964.434459999997</v>
      </c>
    </row>
    <row r="5" spans="1:10" x14ac:dyDescent="0.25">
      <c r="H5" t="s">
        <v>5</v>
      </c>
      <c r="I5" s="2">
        <v>33044</v>
      </c>
      <c r="J5" s="5" t="s">
        <v>9</v>
      </c>
    </row>
    <row r="6" spans="1:10" x14ac:dyDescent="0.25">
      <c r="H6" t="s">
        <v>6</v>
      </c>
      <c r="I6" s="2">
        <f>1986+1328+10156</f>
        <v>13470</v>
      </c>
      <c r="J6" s="5" t="s">
        <v>9</v>
      </c>
    </row>
    <row r="7" spans="1:10" x14ac:dyDescent="0.25">
      <c r="H7" t="s">
        <v>7</v>
      </c>
      <c r="I7" s="2">
        <f>+I4-I5+I6</f>
        <v>45390.434459999997</v>
      </c>
    </row>
    <row r="11" spans="1:10" x14ac:dyDescent="0.25">
      <c r="B11" s="6" t="s">
        <v>10</v>
      </c>
    </row>
    <row r="12" spans="1:10" x14ac:dyDescent="0.25">
      <c r="B12" t="s">
        <v>11</v>
      </c>
    </row>
  </sheetData>
  <hyperlinks>
    <hyperlink ref="B4" r:id="rId1" xr:uid="{DD2E5A50-7856-49E8-B0E2-471A8E77FD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F6D4-1553-4882-A713-6ADBE0A116FA}">
  <dimension ref="A1:AT412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5" x14ac:dyDescent="0.25"/>
  <cols>
    <col min="1" max="1" width="5.42578125" bestFit="1" customWidth="1"/>
    <col min="2" max="2" width="29" customWidth="1"/>
  </cols>
  <sheetData>
    <row r="1" spans="1:46" x14ac:dyDescent="0.25">
      <c r="A1" s="4" t="s">
        <v>12</v>
      </c>
    </row>
    <row r="2" spans="1:46" x14ac:dyDescent="0.25">
      <c r="C2" s="5" t="s">
        <v>13</v>
      </c>
      <c r="D2" s="5" t="s">
        <v>14</v>
      </c>
      <c r="E2" s="5" t="s">
        <v>16</v>
      </c>
      <c r="F2" s="5" t="s">
        <v>15</v>
      </c>
      <c r="G2" s="5" t="s">
        <v>17</v>
      </c>
      <c r="H2" s="5" t="s">
        <v>18</v>
      </c>
      <c r="I2" s="5" t="s">
        <v>9</v>
      </c>
      <c r="J2" s="5" t="s">
        <v>19</v>
      </c>
    </row>
    <row r="3" spans="1:46" x14ac:dyDescent="0.25">
      <c r="B3" t="s">
        <v>36</v>
      </c>
      <c r="C3" s="2"/>
      <c r="D3" s="2"/>
      <c r="E3" s="2">
        <v>98900</v>
      </c>
      <c r="F3" s="2"/>
      <c r="G3" s="2"/>
      <c r="H3" s="2"/>
      <c r="I3" s="2">
        <v>102000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5">
      <c r="B4" t="s">
        <v>37</v>
      </c>
      <c r="C4" s="2"/>
      <c r="D4" s="2"/>
      <c r="E4" s="2">
        <v>27100</v>
      </c>
      <c r="F4" s="2"/>
      <c r="G4" s="2"/>
      <c r="H4" s="2"/>
      <c r="I4" s="2">
        <v>28900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5">
      <c r="B5" t="s">
        <v>38</v>
      </c>
      <c r="C5" s="2"/>
      <c r="D5" s="2"/>
      <c r="E5" s="2">
        <v>20100</v>
      </c>
      <c r="F5" s="2"/>
      <c r="G5" s="2"/>
      <c r="H5" s="2"/>
      <c r="I5" s="2">
        <v>19700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B6" t="s">
        <v>39</v>
      </c>
      <c r="C6" s="2"/>
      <c r="D6" s="2"/>
      <c r="E6" s="2">
        <v>22000</v>
      </c>
      <c r="F6" s="2"/>
      <c r="G6" s="2"/>
      <c r="H6" s="2"/>
      <c r="I6" s="2">
        <v>24800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t="s">
        <v>40</v>
      </c>
      <c r="C7" s="2"/>
      <c r="D7" s="2"/>
      <c r="E7" s="2">
        <v>53600</v>
      </c>
      <c r="F7" s="2"/>
      <c r="G7" s="2"/>
      <c r="H7" s="2"/>
      <c r="I7" s="2">
        <v>57900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B8" t="s">
        <v>41</v>
      </c>
      <c r="C8" s="2"/>
      <c r="D8" s="2"/>
      <c r="E8" s="2">
        <v>45100</v>
      </c>
      <c r="F8" s="2"/>
      <c r="G8" s="2"/>
      <c r="H8" s="2"/>
      <c r="I8" s="2">
        <v>47600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B9" t="s">
        <v>42</v>
      </c>
      <c r="C9" s="2"/>
      <c r="D9" s="2"/>
      <c r="E9" s="2">
        <v>42800</v>
      </c>
      <c r="F9" s="2"/>
      <c r="G9" s="2"/>
      <c r="H9" s="2"/>
      <c r="I9" s="2">
        <v>43500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B10" t="s">
        <v>43</v>
      </c>
      <c r="C10" s="2"/>
      <c r="D10" s="2"/>
      <c r="E10" s="2">
        <v>26500</v>
      </c>
      <c r="F10" s="2"/>
      <c r="G10" s="2"/>
      <c r="H10" s="2"/>
      <c r="I10" s="2">
        <v>26400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B11" s="1" t="s">
        <v>21</v>
      </c>
      <c r="C11" s="7"/>
      <c r="D11" s="7"/>
      <c r="E11" s="7">
        <v>168046</v>
      </c>
      <c r="F11" s="7"/>
      <c r="G11" s="7"/>
      <c r="H11" s="7"/>
      <c r="I11" s="7">
        <v>175364</v>
      </c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B12" t="s">
        <v>22</v>
      </c>
      <c r="C12" s="2"/>
      <c r="D12" s="2"/>
      <c r="E12" s="2">
        <v>100847</v>
      </c>
      <c r="F12" s="2"/>
      <c r="G12" s="2"/>
      <c r="H12" s="2"/>
      <c r="I12" s="2">
        <v>102337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B13" t="s">
        <v>23</v>
      </c>
      <c r="C13" s="2">
        <f t="shared" ref="C13:H13" si="0">+C11-C12</f>
        <v>0</v>
      </c>
      <c r="D13" s="2">
        <f t="shared" si="0"/>
        <v>0</v>
      </c>
      <c r="E13" s="2">
        <f>+E11-E12</f>
        <v>67199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>+I11-I12</f>
        <v>73027</v>
      </c>
      <c r="J13" s="2">
        <f t="shared" ref="J13" si="1">+J11-J12</f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B14" t="s">
        <v>24</v>
      </c>
      <c r="C14" s="2"/>
      <c r="D14" s="2"/>
      <c r="E14" s="2">
        <v>53460</v>
      </c>
      <c r="F14" s="2"/>
      <c r="G14" s="2"/>
      <c r="H14" s="2"/>
      <c r="I14" s="2">
        <v>57023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B15" t="s">
        <v>25</v>
      </c>
      <c r="C15" s="2">
        <f t="shared" ref="C15:H15" si="2">+C13-C14</f>
        <v>0</v>
      </c>
      <c r="D15" s="2">
        <f t="shared" si="2"/>
        <v>0</v>
      </c>
      <c r="E15" s="2">
        <f t="shared" si="2"/>
        <v>13739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>+I13-I14</f>
        <v>16004</v>
      </c>
      <c r="J15" s="2">
        <f t="shared" ref="J15" si="3">+J13-J14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B16" t="s">
        <v>26</v>
      </c>
      <c r="C16" s="2"/>
      <c r="D16" s="2"/>
      <c r="E16" s="2">
        <v>1705</v>
      </c>
      <c r="F16" s="2"/>
      <c r="G16" s="2"/>
      <c r="H16" s="2"/>
      <c r="I16" s="2">
        <v>1130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2:46" x14ac:dyDescent="0.25">
      <c r="B17" t="s">
        <v>27</v>
      </c>
      <c r="C17" s="2"/>
      <c r="D17" s="2"/>
      <c r="E17" s="2">
        <v>398</v>
      </c>
      <c r="F17" s="2"/>
      <c r="G17" s="2"/>
      <c r="H17" s="2"/>
      <c r="I17" s="2">
        <v>205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2:46" x14ac:dyDescent="0.25">
      <c r="B18" t="s">
        <v>28</v>
      </c>
      <c r="C18" s="2">
        <f t="shared" ref="C18:H18" si="4">+C15+C16-C17</f>
        <v>0</v>
      </c>
      <c r="D18" s="2">
        <f t="shared" si="4"/>
        <v>0</v>
      </c>
      <c r="E18" s="2">
        <f t="shared" si="4"/>
        <v>15046</v>
      </c>
      <c r="F18" s="2">
        <f t="shared" si="4"/>
        <v>0</v>
      </c>
      <c r="G18" s="2">
        <f t="shared" si="4"/>
        <v>0</v>
      </c>
      <c r="H18" s="2">
        <f t="shared" si="4"/>
        <v>0</v>
      </c>
      <c r="I18" s="2">
        <f>+I15+I16-I17</f>
        <v>16929</v>
      </c>
      <c r="J18" s="2">
        <f t="shared" ref="J18" si="5">+J15+J16-J17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2:46" x14ac:dyDescent="0.25">
      <c r="B19" t="s">
        <v>29</v>
      </c>
      <c r="C19" s="2"/>
      <c r="D19" s="2"/>
      <c r="E19" s="2">
        <v>1043</v>
      </c>
      <c r="F19" s="2"/>
      <c r="G19" s="2"/>
      <c r="H19" s="2"/>
      <c r="I19" s="2">
        <v>361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2:46" x14ac:dyDescent="0.25">
      <c r="B20" t="s">
        <v>31</v>
      </c>
      <c r="C20" s="2"/>
      <c r="D20" s="2"/>
      <c r="E20" s="2">
        <v>64</v>
      </c>
      <c r="F20" s="2"/>
      <c r="G20" s="2"/>
      <c r="H20" s="2"/>
      <c r="I20" s="2">
        <v>19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2:46" x14ac:dyDescent="0.25">
      <c r="B21" t="s">
        <v>30</v>
      </c>
      <c r="C21" s="2">
        <f t="shared" ref="C21:H21" si="6">+C18+C19-C20</f>
        <v>0</v>
      </c>
      <c r="D21" s="2">
        <f t="shared" si="6"/>
        <v>0</v>
      </c>
      <c r="E21" s="2">
        <f t="shared" si="6"/>
        <v>16025</v>
      </c>
      <c r="F21" s="2">
        <f t="shared" si="6"/>
        <v>0</v>
      </c>
      <c r="G21" s="2">
        <f t="shared" si="6"/>
        <v>0</v>
      </c>
      <c r="H21" s="2">
        <f t="shared" si="6"/>
        <v>0</v>
      </c>
      <c r="I21" s="2">
        <f>+I18+I19-I20</f>
        <v>17271</v>
      </c>
      <c r="J21" s="2">
        <f t="shared" ref="J21" si="7">+J18+J19-J20</f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2:46" x14ac:dyDescent="0.25">
      <c r="B22" t="s">
        <v>32</v>
      </c>
      <c r="C22" s="2"/>
      <c r="D22" s="2"/>
      <c r="E22" s="2">
        <v>4593</v>
      </c>
      <c r="F22" s="2"/>
      <c r="G22" s="2"/>
      <c r="H22" s="2"/>
      <c r="I22" s="2">
        <v>4488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2:46" x14ac:dyDescent="0.25">
      <c r="B23" t="s">
        <v>33</v>
      </c>
      <c r="C23" s="2">
        <f t="shared" ref="C23:H23" si="8">+C21-C22</f>
        <v>0</v>
      </c>
      <c r="D23" s="2">
        <f t="shared" si="8"/>
        <v>0</v>
      </c>
      <c r="E23" s="2">
        <f t="shared" si="8"/>
        <v>11432</v>
      </c>
      <c r="F23" s="2">
        <f t="shared" si="8"/>
        <v>0</v>
      </c>
      <c r="G23" s="2">
        <f t="shared" si="8"/>
        <v>0</v>
      </c>
      <c r="H23" s="2">
        <f t="shared" si="8"/>
        <v>0</v>
      </c>
      <c r="I23" s="2">
        <f>+I21-I22</f>
        <v>12783</v>
      </c>
      <c r="J23" s="2">
        <f t="shared" ref="J23" si="9">+J21-J22</f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2:46" x14ac:dyDescent="0.25">
      <c r="B24" t="s">
        <v>34</v>
      </c>
      <c r="C24" s="2"/>
      <c r="D24" s="2"/>
      <c r="E24" s="2">
        <v>108</v>
      </c>
      <c r="F24" s="2"/>
      <c r="G24" s="2"/>
      <c r="H24" s="2"/>
      <c r="I24" s="2">
        <v>173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2:46" x14ac:dyDescent="0.25">
      <c r="B25" t="s">
        <v>35</v>
      </c>
      <c r="C25" s="2">
        <f t="shared" ref="C25:H25" si="10">+C23-C24</f>
        <v>0</v>
      </c>
      <c r="D25" s="2">
        <f t="shared" si="10"/>
        <v>0</v>
      </c>
      <c r="E25" s="2">
        <f t="shared" si="10"/>
        <v>11324</v>
      </c>
      <c r="F25" s="2">
        <f t="shared" si="10"/>
        <v>0</v>
      </c>
      <c r="G25" s="2">
        <f t="shared" si="10"/>
        <v>0</v>
      </c>
      <c r="H25" s="2">
        <f t="shared" si="10"/>
        <v>0</v>
      </c>
      <c r="I25" s="2">
        <f>+I23-I24</f>
        <v>12610</v>
      </c>
      <c r="J25" s="2">
        <f>+J23-J24</f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2:46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2:46" x14ac:dyDescent="0.25">
      <c r="B27" t="s">
        <v>20</v>
      </c>
      <c r="C27" s="2" t="e">
        <f t="shared" ref="C27:H27" si="11">+C25/C28</f>
        <v>#DIV/0!</v>
      </c>
      <c r="D27" s="2" t="e">
        <f t="shared" si="11"/>
        <v>#DIV/0!</v>
      </c>
      <c r="E27" s="2">
        <f t="shared" si="11"/>
        <v>442.88438034710339</v>
      </c>
      <c r="F27" s="2" t="e">
        <f t="shared" si="11"/>
        <v>#DIV/0!</v>
      </c>
      <c r="G27" s="2" t="e">
        <f t="shared" si="11"/>
        <v>#DIV/0!</v>
      </c>
      <c r="H27" s="2" t="e">
        <f t="shared" si="11"/>
        <v>#DIV/0!</v>
      </c>
      <c r="I27" s="2">
        <f>+I25/I28</f>
        <v>493.0297672293475</v>
      </c>
      <c r="J27" s="2" t="e">
        <f t="shared" ref="J27" si="12">+J25/J28</f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 x14ac:dyDescent="0.25">
      <c r="B28" t="s">
        <v>3</v>
      </c>
      <c r="C28" s="2"/>
      <c r="D28" s="2"/>
      <c r="E28" s="2">
        <v>25.568750000000001</v>
      </c>
      <c r="F28" s="2"/>
      <c r="G28" s="2"/>
      <c r="H28" s="2"/>
      <c r="I28" s="2">
        <v>25.576549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2:46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2:46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2:46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3:46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3:46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3:46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3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3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3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3:46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3:46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3:46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3:46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3:46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3:46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3:46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3:46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3:46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3:46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3:46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3:46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3:46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3:46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3:46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3:46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3:46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3:46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3:46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3:46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3:46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3:46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3:46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3:46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3:46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3:46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3:4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3:4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3:4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3:4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3:4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3:4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3:46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3:46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3:46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3:46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3:46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3:46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3:46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3:46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3:46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3:46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3:46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3:46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3:46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3:46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3:46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3:46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3:46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3:46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3:46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3:46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3:46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3:46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3:46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3:46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3:46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3:46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3:46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3:46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3:46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3:46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3:46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3:46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3:46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3:46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3:46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3:46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3:46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3:46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3:46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3:46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3:46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3:46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3:46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3:46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3:46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3:46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3:46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3:46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3:46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3:46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3:46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3:46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3:46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3:46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3:46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3:46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3:46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3:46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3:46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3:46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3:46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3:46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3:46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3:46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3:46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3:46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3:46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3:4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3:46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3:46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3:46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3:46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3:46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3:46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3:46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3:46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3:46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3:46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3:46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3:46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3:46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3:46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3:46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3:46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3:46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3:46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3:46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3:46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3:46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3:46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3:46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3:46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3:46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3:46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3:46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3:46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3:46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3:46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3:46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3:46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3:46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3:46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3:46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3:46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3:46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3:46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3:4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3:46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3:46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3:46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3:46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3:46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3:46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3:46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3:46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3:46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3:46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3:46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3:46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3:46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3:46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3:46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3:46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3:46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3:46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3:46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3:46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3:46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3:46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3:46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3:46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3:46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3:46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3:46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3:46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3:46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3:46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3:46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3:46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3:46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3:46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3:46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3:46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3:46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3:46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3:46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3:46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3:46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3:46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3:46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3:46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3:46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3:46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3:46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3:46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3:46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3:46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3:46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3:46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3:46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3:46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3:46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3:46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3:46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3:46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3:46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3:46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3:46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3:46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3:46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3:46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3:46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3:46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3:46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3:46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3:46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3:46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3:46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3:46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3:46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3:46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3:46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3:46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3:46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3:46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3:46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3:46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3:46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3:46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3:46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3:46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3:46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3:46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3:46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3:46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3:46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3:46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3:46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3:46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3:46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3:46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3:46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3:46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3:46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3:46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3:46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3:46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3:46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3:46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3:46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3:46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3:46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3:46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3:46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3:46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3:46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3:46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3:46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3:46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3:46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3:46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3:46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3:46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3:46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3:46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3:46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3:46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3:46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3:46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3:46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3:46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3:46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3:46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3:46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3:46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3:46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3:46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3:46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3:46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3:46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3:46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3:46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3:46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3:46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3:46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3:46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3:46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3:46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3:46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3:46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3:46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3:46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3:46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3:46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3:46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3:46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3:46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3:46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3:46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3:46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3:46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3:46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3:46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3:46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3:46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3:46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3:46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3:46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3:46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3:46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3:46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3:46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3:46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3:46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3:46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3:46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3:46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3:46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3:46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3:46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3:46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3:46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3:46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3:46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3:46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3:46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3:46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3:46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3:46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3:46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3:46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3:46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3:46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3:46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3:46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3:46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3:46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3:46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3:46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3:46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3:46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3:46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3:46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3:46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3:46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3:46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3:46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3:46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3:46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3:46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3:46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3:46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3:46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3:46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3:46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3:46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3:46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3:46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3:46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3:46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3:46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3:46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3:46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3:46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3:46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3:46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3:46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3:46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3:46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3:46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3:46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3:46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3:46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3:46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3:46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3:46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3:46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3:46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3:46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3:46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3:46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3:46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</sheetData>
  <hyperlinks>
    <hyperlink ref="A1" location="Main!A1" display="Main" xr:uid="{B45144A1-7490-4BC9-A6BE-AD89CEEF04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2025-05-04T17:43:05Z</dcterms:created>
  <dcterms:modified xsi:type="dcterms:W3CDTF">2025-05-04T18:02:38Z</dcterms:modified>
</cp:coreProperties>
</file>