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C40FA54-447B-4C58-9267-260EF97F9073}" xr6:coauthVersionLast="47" xr6:coauthVersionMax="47" xr10:uidLastSave="{00000000-0000-0000-0000-000000000000}"/>
  <bookViews>
    <workbookView xWindow="19095" yWindow="0" windowWidth="19410" windowHeight="20925" xr2:uid="{18D38F76-FEC4-4E99-A211-9CF0DC29995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2" l="1"/>
  <c r="G40" i="2"/>
  <c r="F40" i="2"/>
  <c r="E40" i="2"/>
  <c r="H39" i="2"/>
  <c r="G39" i="2"/>
  <c r="F39" i="2"/>
  <c r="E39" i="2"/>
  <c r="H38" i="2"/>
  <c r="G38" i="2"/>
  <c r="F38" i="2"/>
  <c r="E38" i="2"/>
  <c r="I40" i="2"/>
  <c r="I39" i="2"/>
  <c r="I38" i="2"/>
  <c r="H37" i="2"/>
  <c r="G37" i="2"/>
  <c r="F37" i="2"/>
  <c r="I37" i="2"/>
  <c r="E36" i="2"/>
  <c r="H36" i="2"/>
  <c r="G36" i="2"/>
  <c r="F36" i="2"/>
  <c r="I36" i="2"/>
  <c r="H35" i="2"/>
  <c r="G35" i="2"/>
  <c r="F35" i="2"/>
  <c r="H34" i="2"/>
  <c r="G34" i="2"/>
  <c r="F34" i="2"/>
  <c r="H33" i="2"/>
  <c r="G33" i="2"/>
  <c r="F33" i="2"/>
  <c r="I35" i="2"/>
  <c r="I34" i="2"/>
  <c r="I33" i="2"/>
  <c r="F30" i="2"/>
  <c r="E30" i="2"/>
  <c r="F17" i="2"/>
  <c r="F20" i="2" s="1"/>
  <c r="F23" i="2" s="1"/>
  <c r="F26" i="2" s="1"/>
  <c r="F28" i="2" s="1"/>
  <c r="E17" i="2"/>
  <c r="E20" i="2" s="1"/>
  <c r="E23" i="2" s="1"/>
  <c r="E26" i="2" s="1"/>
  <c r="E28" i="2" s="1"/>
  <c r="H20" i="2"/>
  <c r="G20" i="2"/>
  <c r="H23" i="2"/>
  <c r="H26" i="2" s="1"/>
  <c r="H28" i="2" s="1"/>
  <c r="H30" i="2" s="1"/>
  <c r="G23" i="2"/>
  <c r="G26" i="2" s="1"/>
  <c r="G28" i="2" s="1"/>
  <c r="G30" i="2" s="1"/>
  <c r="I23" i="2"/>
  <c r="I26" i="2" s="1"/>
  <c r="I28" i="2" s="1"/>
  <c r="I30" i="2" s="1"/>
  <c r="I20" i="2"/>
  <c r="H17" i="2"/>
  <c r="G17" i="2"/>
  <c r="I17" i="2"/>
  <c r="K7" i="1"/>
  <c r="K5" i="1"/>
  <c r="H8" i="2"/>
  <c r="G8" i="2"/>
  <c r="F8" i="2"/>
  <c r="E8" i="2"/>
  <c r="H14" i="2"/>
  <c r="G14" i="2"/>
  <c r="F14" i="2"/>
  <c r="E14" i="2"/>
  <c r="I14" i="2"/>
  <c r="I8" i="2"/>
  <c r="K4" i="1"/>
</calcChain>
</file>

<file path=xl/sharedStrings.xml><?xml version="1.0" encoding="utf-8"?>
<sst xmlns="http://schemas.openxmlformats.org/spreadsheetml/2006/main" count="61" uniqueCount="55">
  <si>
    <t>Axon Enterprise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</si>
  <si>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</si>
  <si>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</si>
  <si>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</si>
  <si>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</si>
  <si>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</si>
  <si>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</si>
  <si>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</si>
  <si>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</si>
  <si>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Main</t>
  </si>
  <si>
    <t>FY19</t>
  </si>
  <si>
    <t>FY20</t>
  </si>
  <si>
    <t>FY21</t>
  </si>
  <si>
    <t>FY22</t>
  </si>
  <si>
    <t>FY23</t>
  </si>
  <si>
    <t>FY24</t>
  </si>
  <si>
    <t>Segments</t>
  </si>
  <si>
    <t>Software &amp; Sensors</t>
  </si>
  <si>
    <t>TASER</t>
  </si>
  <si>
    <t>Notes</t>
  </si>
  <si>
    <t>Software &amp; Sensors -&gt; bodycams, cloud-based software solutions, incar-cameras</t>
  </si>
  <si>
    <t>TASER -&gt; market leader in coducted energy devices (brand Name TASER)</t>
  </si>
  <si>
    <t>Software</t>
  </si>
  <si>
    <t>Sensors</t>
  </si>
  <si>
    <t>Taser Devices</t>
  </si>
  <si>
    <t>Cartridges</t>
  </si>
  <si>
    <t>Axon Evidence &amp; Cloud Services</t>
  </si>
  <si>
    <t>Extended Warranties</t>
  </si>
  <si>
    <t>TASER Revenue</t>
  </si>
  <si>
    <t>Axon Body Cameras</t>
  </si>
  <si>
    <t>Axons Fleet Systems</t>
  </si>
  <si>
    <t>Other</t>
  </si>
  <si>
    <t>Revenue</t>
  </si>
  <si>
    <t>Service Revenue</t>
  </si>
  <si>
    <t>Product Revenue</t>
  </si>
  <si>
    <t>COGS Services</t>
  </si>
  <si>
    <t>COGS Products</t>
  </si>
  <si>
    <t>Gross Profit</t>
  </si>
  <si>
    <t>SG&amp;A</t>
  </si>
  <si>
    <t>R&amp;D</t>
  </si>
  <si>
    <t>Operating Income</t>
  </si>
  <si>
    <t>Interest Income</t>
  </si>
  <si>
    <t>Other Income</t>
  </si>
  <si>
    <t>Pretax Income</t>
  </si>
  <si>
    <t>Tax Expense</t>
  </si>
  <si>
    <t>Net Income</t>
  </si>
  <si>
    <t>EPS</t>
  </si>
  <si>
    <t>Product Growth</t>
  </si>
  <si>
    <t>Service Growth</t>
  </si>
  <si>
    <t>Revenue Growth</t>
  </si>
  <si>
    <t>Service Gross Margin</t>
  </si>
  <si>
    <t>Product Gross Margin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</si>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</sst>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0" fontId="4" fillId="0" borderId="0" xfId="0" applyFont="1"/>
    <xf numFmtId="164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3C62-4C97-48EC-90E4-094EA9C9574F}">
  <dimension ref="A1:L15"/>
  <sheetViews>
    <sheetView tabSelected="1" topLeftCell="D1" zoomScale="200" zoomScaleNormal="200" workbookViewId="0">
      <selection activeCell="K8" sqref="K8"/>
    </sheetView>
  </sheetViews>
  <sheetFormatPr defaultRowHeight="15" x14ac:dyDescent="0.25"/>
  <cols>
    <col min="1" max="1" width="4" customWidth="1"/>
  </cols>
  <sheetData>
    <row r="1" spans="1:12" x14ac:dyDescent="0.25">
      <c r="A1" s="1" t="s">
        <v>0</v>
      </c>
    </row>
    <row r="2" spans="1:12" x14ac:dyDescent="0.25">
      <c r="A2" t="s">
        <v>1</v>
      </c>
      <c r="J2" t="s">
        <v>2</v>
      </c>
      <c r="K2">
        <v>628.66999999999996</v>
      </c>
    </row>
    <row r="3" spans="1:12" x14ac:dyDescent="0.25">
      <c r="J3" t="s">
        <v>3</v>
      </c>
      <c r="K3" s="2">
        <v>76.623266000000001</v>
      </c>
      <c r="L3" s="3" t="s">
        <v>8</v>
      </c>
    </row>
    <row r="4" spans="1:12" x14ac:dyDescent="0.25">
      <c r="J4" t="s">
        <v>4</v>
      </c>
      <c r="K4" s="2">
        <f>+K2*K3</f>
        <v>48170.74863622</v>
      </c>
    </row>
    <row r="5" spans="1:12" x14ac:dyDescent="0.25">
      <c r="J5" t="s">
        <v>5</v>
      </c>
      <c r="K5" s="2">
        <f>454.844+198.27+333.235</f>
        <v>986.34900000000005</v>
      </c>
      <c r="L5" s="3" t="s">
        <v>8</v>
      </c>
    </row>
    <row r="6" spans="1:12" x14ac:dyDescent="0.25">
      <c r="J6" t="s">
        <v>6</v>
      </c>
      <c r="K6" s="2">
        <v>680.28899999999999</v>
      </c>
      <c r="L6" s="3" t="s">
        <v>8</v>
      </c>
    </row>
    <row r="7" spans="1:12" x14ac:dyDescent="0.25">
      <c r="B7" t="s">
        <v>16</v>
      </c>
      <c r="J7" t="s">
        <v>7</v>
      </c>
      <c r="K7" s="2">
        <f>+K4-K5+K6</f>
        <v>47864.688636219995</v>
      </c>
    </row>
    <row r="8" spans="1:12" x14ac:dyDescent="0.25">
      <c r="B8" t="s">
        <v>22</v>
      </c>
    </row>
    <row r="9" spans="1:12" x14ac:dyDescent="0.25">
      <c r="B9" t="s">
        <v>23</v>
      </c>
    </row>
    <row r="10" spans="1:12" x14ac:dyDescent="0.25">
      <c r="B10" t="s">
        <v>18</v>
      </c>
    </row>
    <row r="13" spans="1:12" x14ac:dyDescent="0.25">
      <c r="B13" s="5" t="s">
        <v>19</v>
      </c>
    </row>
    <row r="14" spans="1:12" x14ac:dyDescent="0.25">
      <c r="B14" t="s">
        <v>20</v>
      </c>
    </row>
    <row r="15" spans="1:12" x14ac:dyDescent="0.25">
      <c r="B1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7857-E0DE-4555-AC93-32FED22D80D5}">
  <dimension ref="A1:BB923"/>
  <sheetViews>
    <sheetView zoomScale="200" zoomScaleNormal="200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A38" sqref="A38"/>
    </sheetView>
  </sheetViews>
  <sheetFormatPr defaultRowHeight="15" x14ac:dyDescent="0.25"/>
  <cols>
    <col min="1" max="1" width="4.5703125" customWidth="1"/>
    <col min="2" max="2" width="27.85546875" customWidth="1"/>
  </cols>
  <sheetData>
    <row r="1" spans="1:54" x14ac:dyDescent="0.25">
      <c r="A1" s="4" t="s">
        <v>9</v>
      </c>
    </row>
    <row r="2" spans="1:54" x14ac:dyDescent="0.25"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</row>
    <row r="3" spans="1:54" x14ac:dyDescent="0.25">
      <c r="B3" t="s">
        <v>24</v>
      </c>
      <c r="C3" s="2"/>
      <c r="D3" s="2"/>
      <c r="E3" s="2"/>
      <c r="F3" s="2"/>
      <c r="G3" s="2"/>
      <c r="H3" s="2">
        <v>333.923</v>
      </c>
      <c r="I3" s="2">
        <v>453.05500000000001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 x14ac:dyDescent="0.25">
      <c r="B4" t="s">
        <v>25</v>
      </c>
      <c r="C4" s="2"/>
      <c r="D4" s="2"/>
      <c r="E4" s="2"/>
      <c r="F4" s="2"/>
      <c r="G4" s="2"/>
      <c r="H4" s="2">
        <v>193.285</v>
      </c>
      <c r="I4" s="2">
        <v>246.76599999999999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 x14ac:dyDescent="0.25">
      <c r="B5" t="s">
        <v>26</v>
      </c>
      <c r="C5" s="2"/>
      <c r="D5" s="2"/>
      <c r="E5" s="2"/>
      <c r="F5" s="2"/>
      <c r="G5" s="2"/>
      <c r="H5" s="2">
        <v>35.68</v>
      </c>
      <c r="I5" s="2">
        <v>54.912999999999997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x14ac:dyDescent="0.25">
      <c r="B6" t="s">
        <v>27</v>
      </c>
      <c r="C6" s="2"/>
      <c r="D6" s="2"/>
      <c r="E6" s="2"/>
      <c r="F6" s="2"/>
      <c r="G6" s="2"/>
      <c r="H6" s="2">
        <v>31.689</v>
      </c>
      <c r="I6" s="2">
        <v>37.515000000000001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x14ac:dyDescent="0.25">
      <c r="B7" t="s">
        <v>31</v>
      </c>
      <c r="C7" s="2"/>
      <c r="D7" s="2"/>
      <c r="E7" s="2"/>
      <c r="F7" s="2"/>
      <c r="G7" s="2"/>
      <c r="H7" s="2">
        <v>18.933</v>
      </c>
      <c r="I7" s="2">
        <v>26.423999999999999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x14ac:dyDescent="0.25">
      <c r="B8" t="s">
        <v>28</v>
      </c>
      <c r="C8" s="2"/>
      <c r="D8" s="2"/>
      <c r="E8" s="2">
        <f t="shared" ref="E8:H8" si="0">+SUM(E3:E7)</f>
        <v>0</v>
      </c>
      <c r="F8" s="2">
        <f t="shared" si="0"/>
        <v>0</v>
      </c>
      <c r="G8" s="2">
        <f t="shared" si="0"/>
        <v>0</v>
      </c>
      <c r="H8" s="2">
        <f t="shared" si="0"/>
        <v>613.50999999999988</v>
      </c>
      <c r="I8" s="2">
        <f>+SUM(I3:I7)</f>
        <v>818.673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x14ac:dyDescent="0.25">
      <c r="B9" t="s">
        <v>26</v>
      </c>
      <c r="C9" s="2"/>
      <c r="D9" s="2"/>
      <c r="E9" s="2"/>
      <c r="F9" s="2"/>
      <c r="G9" s="2"/>
      <c r="H9" s="2">
        <v>566.00300000000004</v>
      </c>
      <c r="I9" s="2">
        <v>808.25599999999997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x14ac:dyDescent="0.25">
      <c r="B10" t="s">
        <v>29</v>
      </c>
      <c r="C10" s="2"/>
      <c r="D10" s="2"/>
      <c r="E10" s="2"/>
      <c r="F10" s="2"/>
      <c r="G10" s="2"/>
      <c r="H10" s="2">
        <v>183.023</v>
      </c>
      <c r="I10" s="2">
        <v>246.85499999999999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x14ac:dyDescent="0.25">
      <c r="B11" t="s">
        <v>30</v>
      </c>
      <c r="C11" s="2"/>
      <c r="D11" s="2"/>
      <c r="E11" s="2"/>
      <c r="F11" s="2"/>
      <c r="G11" s="2"/>
      <c r="H11" s="2">
        <v>121.842</v>
      </c>
      <c r="I11" s="2">
        <v>104.89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 x14ac:dyDescent="0.25">
      <c r="B12" t="s">
        <v>27</v>
      </c>
      <c r="C12" s="2"/>
      <c r="D12" s="2"/>
      <c r="E12" s="2"/>
      <c r="F12" s="2"/>
      <c r="G12" s="2"/>
      <c r="H12" s="2">
        <v>55.154000000000003</v>
      </c>
      <c r="I12" s="2">
        <v>66.141000000000005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 x14ac:dyDescent="0.25">
      <c r="B13" t="s">
        <v>31</v>
      </c>
      <c r="C13" s="2"/>
      <c r="D13" s="2"/>
      <c r="E13" s="2"/>
      <c r="F13" s="2"/>
      <c r="G13" s="2"/>
      <c r="H13" s="2">
        <v>21.167000000000002</v>
      </c>
      <c r="I13" s="2">
        <v>37.710999999999999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x14ac:dyDescent="0.25">
      <c r="B14" t="s">
        <v>17</v>
      </c>
      <c r="C14" s="2"/>
      <c r="D14" s="2"/>
      <c r="E14" s="2">
        <f t="shared" ref="E14:H14" si="1">+SUM(E9:E13)</f>
        <v>0</v>
      </c>
      <c r="F14" s="2">
        <f t="shared" si="1"/>
        <v>0</v>
      </c>
      <c r="G14" s="2">
        <f t="shared" si="1"/>
        <v>0</v>
      </c>
      <c r="H14" s="2">
        <f t="shared" si="1"/>
        <v>947.18900000000008</v>
      </c>
      <c r="I14" s="2">
        <f>+SUM(I9:I13)</f>
        <v>1263.8530000000001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 x14ac:dyDescent="0.25">
      <c r="B15" t="s">
        <v>33</v>
      </c>
      <c r="C15" s="2"/>
      <c r="D15" s="2"/>
      <c r="E15" s="2"/>
      <c r="F15" s="2"/>
      <c r="G15" s="2">
        <v>797.17700000000002</v>
      </c>
      <c r="H15" s="2">
        <v>964.00199999999995</v>
      </c>
      <c r="I15" s="2">
        <v>1221.2919999999999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 x14ac:dyDescent="0.25">
      <c r="B16" t="s">
        <v>34</v>
      </c>
      <c r="C16" s="2"/>
      <c r="D16" s="2"/>
      <c r="E16" s="2"/>
      <c r="F16" s="2"/>
      <c r="G16" s="2">
        <v>389.96600000000001</v>
      </c>
      <c r="H16" s="2">
        <v>596.697</v>
      </c>
      <c r="I16" s="2">
        <v>861.23400000000004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2:54" x14ac:dyDescent="0.25">
      <c r="B17" s="1" t="s">
        <v>32</v>
      </c>
      <c r="C17" s="2"/>
      <c r="D17" s="2"/>
      <c r="E17" s="6">
        <f t="shared" ref="E17" si="2">+E15+E16</f>
        <v>0</v>
      </c>
      <c r="F17" s="6">
        <f t="shared" ref="F17" si="3">+F15+F16</f>
        <v>0</v>
      </c>
      <c r="G17" s="6">
        <f t="shared" ref="G17:H17" si="4">+G15+G16</f>
        <v>1187.143</v>
      </c>
      <c r="H17" s="6">
        <f t="shared" si="4"/>
        <v>1560.6990000000001</v>
      </c>
      <c r="I17" s="6">
        <f>+I15+I16</f>
        <v>2082.5259999999998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2:54" x14ac:dyDescent="0.25">
      <c r="B18" t="s">
        <v>35</v>
      </c>
      <c r="C18" s="2"/>
      <c r="D18" s="2"/>
      <c r="E18" s="2"/>
      <c r="F18" s="2"/>
      <c r="G18" s="2">
        <v>360.90899999999999</v>
      </c>
      <c r="H18" s="2">
        <v>447.70800000000003</v>
      </c>
      <c r="I18" s="2">
        <v>618.13599999999997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2:54" x14ac:dyDescent="0.25">
      <c r="B19" t="s">
        <v>36</v>
      </c>
      <c r="C19" s="2"/>
      <c r="D19" s="2"/>
      <c r="E19" s="2"/>
      <c r="F19" s="2"/>
      <c r="G19" s="2">
        <v>100.121</v>
      </c>
      <c r="H19" s="2">
        <v>157.53800000000001</v>
      </c>
      <c r="I19" s="2">
        <v>223.01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2:54" x14ac:dyDescent="0.25">
      <c r="B20" t="s">
        <v>37</v>
      </c>
      <c r="C20" s="2"/>
      <c r="D20" s="2"/>
      <c r="E20" s="2">
        <f t="shared" ref="E20:H20" si="5">+E17-SUM(E18:E19)</f>
        <v>0</v>
      </c>
      <c r="F20" s="2">
        <f t="shared" si="5"/>
        <v>0</v>
      </c>
      <c r="G20" s="2">
        <f t="shared" si="5"/>
        <v>726.11300000000006</v>
      </c>
      <c r="H20" s="2">
        <f t="shared" si="5"/>
        <v>955.45299999999997</v>
      </c>
      <c r="I20" s="2">
        <f>+I17-SUM(I18:I19)</f>
        <v>1241.3799999999999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2:54" x14ac:dyDescent="0.25">
      <c r="B21" t="s">
        <v>38</v>
      </c>
      <c r="C21" s="2"/>
      <c r="D21" s="2"/>
      <c r="E21" s="2"/>
      <c r="F21" s="2"/>
      <c r="G21" s="2">
        <v>399.33</v>
      </c>
      <c r="H21" s="2">
        <v>494.88400000000001</v>
      </c>
      <c r="I21" s="2">
        <v>741.24699999999996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2:54" x14ac:dyDescent="0.25">
      <c r="B22" t="s">
        <v>39</v>
      </c>
      <c r="C22" s="2"/>
      <c r="D22" s="2"/>
      <c r="E22" s="2"/>
      <c r="F22" s="2"/>
      <c r="G22" s="2">
        <v>233.81</v>
      </c>
      <c r="H22" s="2">
        <v>303.71899999999999</v>
      </c>
      <c r="I22" s="2">
        <v>441.59300000000002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2:54" x14ac:dyDescent="0.25">
      <c r="B23" t="s">
        <v>40</v>
      </c>
      <c r="C23" s="2"/>
      <c r="D23" s="2"/>
      <c r="E23" s="2">
        <f t="shared" ref="E23:H23" si="6">+E20-SUM(E21:E22)</f>
        <v>0</v>
      </c>
      <c r="F23" s="2">
        <f t="shared" si="6"/>
        <v>0</v>
      </c>
      <c r="G23" s="2">
        <f t="shared" si="6"/>
        <v>92.97300000000007</v>
      </c>
      <c r="H23" s="2">
        <f t="shared" si="6"/>
        <v>156.84999999999991</v>
      </c>
      <c r="I23" s="2">
        <f>+I20-SUM(I21:I22)</f>
        <v>58.539999999999964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2:54" x14ac:dyDescent="0.25">
      <c r="B24" t="s">
        <v>41</v>
      </c>
      <c r="C24" s="2"/>
      <c r="D24" s="2"/>
      <c r="E24" s="2"/>
      <c r="F24" s="2"/>
      <c r="G24" s="2">
        <v>4.2939999999999996</v>
      </c>
      <c r="H24" s="2">
        <v>42.112000000000002</v>
      </c>
      <c r="I24" s="2">
        <v>36.594999999999999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2:54" x14ac:dyDescent="0.25">
      <c r="B25" t="s">
        <v>42</v>
      </c>
      <c r="C25" s="2"/>
      <c r="D25" s="2"/>
      <c r="E25" s="2"/>
      <c r="F25" s="2"/>
      <c r="G25" s="2">
        <v>98.971000000000004</v>
      </c>
      <c r="H25" s="2">
        <v>-41.901000000000003</v>
      </c>
      <c r="I25" s="2">
        <v>286.36900000000003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2:54" x14ac:dyDescent="0.25">
      <c r="B26" t="s">
        <v>43</v>
      </c>
      <c r="C26" s="2"/>
      <c r="D26" s="2"/>
      <c r="E26" s="2">
        <f t="shared" ref="E26:H26" si="7">+E23+E24+E25</f>
        <v>0</v>
      </c>
      <c r="F26" s="2">
        <f t="shared" si="7"/>
        <v>0</v>
      </c>
      <c r="G26" s="2">
        <f t="shared" si="7"/>
        <v>196.23800000000006</v>
      </c>
      <c r="H26" s="2">
        <f t="shared" si="7"/>
        <v>157.06099999999989</v>
      </c>
      <c r="I26" s="2">
        <f>+I23+I24+I25</f>
        <v>381.50400000000002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2:54" x14ac:dyDescent="0.25">
      <c r="B27" t="s">
        <v>44</v>
      </c>
      <c r="C27" s="2"/>
      <c r="D27" s="2"/>
      <c r="E27" s="2"/>
      <c r="F27" s="2"/>
      <c r="G27" s="2">
        <v>49.308</v>
      </c>
      <c r="H27" s="2">
        <v>-18.722000000000001</v>
      </c>
      <c r="I27" s="2">
        <v>4.47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2:54" x14ac:dyDescent="0.25">
      <c r="B28" t="s">
        <v>45</v>
      </c>
      <c r="C28" s="2"/>
      <c r="D28" s="2"/>
      <c r="E28" s="2">
        <f t="shared" ref="E28:H28" si="8">+E26-E27</f>
        <v>0</v>
      </c>
      <c r="F28" s="2">
        <f t="shared" si="8"/>
        <v>0</v>
      </c>
      <c r="G28" s="2">
        <f t="shared" si="8"/>
        <v>146.93000000000006</v>
      </c>
      <c r="H28" s="2">
        <f t="shared" si="8"/>
        <v>175.7829999999999</v>
      </c>
      <c r="I28" s="2">
        <f>+I26-I27</f>
        <v>377.03399999999999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2:54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2:54" x14ac:dyDescent="0.25">
      <c r="B30" t="s">
        <v>46</v>
      </c>
      <c r="C30" s="2"/>
      <c r="D30" s="2"/>
      <c r="E30" s="8" t="e">
        <f t="shared" ref="E30" si="9">+E28/E31</f>
        <v>#DIV/0!</v>
      </c>
      <c r="F30" s="8" t="e">
        <f t="shared" ref="F30" si="10">+F28/F31</f>
        <v>#DIV/0!</v>
      </c>
      <c r="G30" s="8">
        <f t="shared" ref="G30:H30" si="11">+G28/G31</f>
        <v>2.0667294951683015</v>
      </c>
      <c r="H30" s="8">
        <f t="shared" si="11"/>
        <v>2.3692027764674157</v>
      </c>
      <c r="I30" s="8">
        <f>+I28/I31</f>
        <v>4.9774779532132856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2:54" x14ac:dyDescent="0.25">
      <c r="B31" t="s">
        <v>3</v>
      </c>
      <c r="C31" s="2"/>
      <c r="D31" s="2"/>
      <c r="E31" s="7"/>
      <c r="F31" s="7"/>
      <c r="G31" s="7">
        <v>71.093000000000004</v>
      </c>
      <c r="H31" s="7">
        <v>74.194999999999993</v>
      </c>
      <c r="I31" s="7">
        <v>75.748000000000005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2:54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2:54" x14ac:dyDescent="0.25">
      <c r="B33" t="s">
        <v>48</v>
      </c>
      <c r="C33" s="2"/>
      <c r="D33" s="2"/>
      <c r="E33" s="2"/>
      <c r="F33" s="9" t="e">
        <f t="shared" ref="F33:I35" si="12">+F15/E15-1</f>
        <v>#DIV/0!</v>
      </c>
      <c r="G33" s="9" t="e">
        <f t="shared" si="12"/>
        <v>#DIV/0!</v>
      </c>
      <c r="H33" s="9">
        <f t="shared" si="12"/>
        <v>0.20926971049089471</v>
      </c>
      <c r="I33" s="9">
        <f>+I15/H15-1</f>
        <v>0.26689778651911511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2:54" x14ac:dyDescent="0.25">
      <c r="B34" t="s">
        <v>47</v>
      </c>
      <c r="C34" s="2"/>
      <c r="D34" s="2"/>
      <c r="E34" s="2"/>
      <c r="F34" s="9" t="e">
        <f t="shared" si="12"/>
        <v>#DIV/0!</v>
      </c>
      <c r="G34" s="9" t="e">
        <f t="shared" si="12"/>
        <v>#DIV/0!</v>
      </c>
      <c r="H34" s="9">
        <f t="shared" si="12"/>
        <v>0.5301257032664386</v>
      </c>
      <c r="I34" s="9">
        <f t="shared" ref="I34:I35" si="13">+I16/H16-1</f>
        <v>0.44333556227029813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2:54" x14ac:dyDescent="0.25">
      <c r="B35" t="s">
        <v>49</v>
      </c>
      <c r="C35" s="2"/>
      <c r="D35" s="2"/>
      <c r="E35" s="2"/>
      <c r="F35" s="9" t="e">
        <f t="shared" si="12"/>
        <v>#DIV/0!</v>
      </c>
      <c r="G35" s="9" t="e">
        <f t="shared" si="12"/>
        <v>#DIV/0!</v>
      </c>
      <c r="H35" s="9">
        <f t="shared" si="12"/>
        <v>0.31466807284379383</v>
      </c>
      <c r="I35" s="9">
        <f t="shared" si="13"/>
        <v>0.33435467056748269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2:54" x14ac:dyDescent="0.25">
      <c r="B36" t="s">
        <v>50</v>
      </c>
      <c r="C36" s="2"/>
      <c r="D36" s="2"/>
      <c r="E36" s="9" t="e">
        <f t="shared" ref="E36:I36" si="14">+(E15-E18)/E15</f>
        <v>#DIV/0!</v>
      </c>
      <c r="F36" s="9" t="e">
        <f t="shared" si="14"/>
        <v>#DIV/0!</v>
      </c>
      <c r="G36" s="9">
        <f t="shared" si="14"/>
        <v>0.54726616548144269</v>
      </c>
      <c r="H36" s="9">
        <f t="shared" si="14"/>
        <v>0.53557357764817903</v>
      </c>
      <c r="I36" s="9">
        <f>+(I15-I18)/I15</f>
        <v>0.49386715052583657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2:54" x14ac:dyDescent="0.25">
      <c r="B37" t="s">
        <v>51</v>
      </c>
      <c r="C37" s="2"/>
      <c r="D37" s="2"/>
      <c r="E37" s="2"/>
      <c r="F37" s="9" t="e">
        <f t="shared" ref="F37:I37" si="15">+(F16-F19)/F16</f>
        <v>#DIV/0!</v>
      </c>
      <c r="G37" s="9">
        <f t="shared" si="15"/>
        <v>0.74325710446551752</v>
      </c>
      <c r="H37" s="9">
        <f t="shared" si="15"/>
        <v>0.73598325448259327</v>
      </c>
      <c r="I37" s="9">
        <f>+(I16-I19)/I16</f>
        <v>0.74105759874784327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2:54" x14ac:dyDescent="0.25">
      <c r="B38" t="s">
        <v>52</v>
      </c>
      <c r="C38" s="2"/>
      <c r="D38" s="2"/>
      <c r="E38" s="9" t="e">
        <f t="shared" ref="E38:I38" si="16">+E20/E17</f>
        <v>#DIV/0!</v>
      </c>
      <c r="F38" s="9" t="e">
        <f t="shared" si="16"/>
        <v>#DIV/0!</v>
      </c>
      <c r="G38" s="9">
        <f t="shared" si="16"/>
        <v>0.61164745948887378</v>
      </c>
      <c r="H38" s="9">
        <f t="shared" si="16"/>
        <v>0.6121955610915365</v>
      </c>
      <c r="I38" s="9">
        <f>+I20/I17</f>
        <v>0.59609339811363704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2:54" x14ac:dyDescent="0.25">
      <c r="B39" t="s">
        <v>53</v>
      </c>
      <c r="C39" s="2"/>
      <c r="D39" s="2"/>
      <c r="E39" s="9" t="e">
        <f t="shared" ref="E39:I39" si="17">+E23/E17</f>
        <v>#DIV/0!</v>
      </c>
      <c r="F39" s="9" t="e">
        <f t="shared" si="17"/>
        <v>#DIV/0!</v>
      </c>
      <c r="G39" s="9">
        <f t="shared" si="17"/>
        <v>7.8316597073815095E-2</v>
      </c>
      <c r="H39" s="9">
        <f t="shared" si="17"/>
        <v>0.10049984013573399</v>
      </c>
      <c r="I39" s="9">
        <f>+I23/I17</f>
        <v>2.8110093223325888E-2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2:54" x14ac:dyDescent="0.25">
      <c r="B40" t="s">
        <v>54</v>
      </c>
      <c r="C40" s="2"/>
      <c r="D40" s="2"/>
      <c r="E40" s="9" t="e">
        <f t="shared" ref="E40:I40" si="18">+E27/E26</f>
        <v>#DIV/0!</v>
      </c>
      <c r="F40" s="9" t="e">
        <f t="shared" si="18"/>
        <v>#DIV/0!</v>
      </c>
      <c r="G40" s="9">
        <f t="shared" si="18"/>
        <v>0.2512663194692159</v>
      </c>
      <c r="H40" s="9">
        <f t="shared" si="18"/>
        <v>-0.11920209345413574</v>
      </c>
      <c r="I40" s="9">
        <f>+I27/I26</f>
        <v>1.1716784096628081E-2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2:54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</row>
    <row r="42" spans="2:54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</row>
    <row r="43" spans="2:54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</row>
    <row r="44" spans="2:54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</row>
    <row r="45" spans="2:54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</row>
    <row r="46" spans="2:54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</row>
    <row r="47" spans="2:54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</row>
    <row r="48" spans="2:54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</row>
    <row r="49" spans="3:54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</row>
    <row r="50" spans="3:54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3:54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</row>
    <row r="52" spans="3:54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</row>
    <row r="53" spans="3:54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</row>
    <row r="54" spans="3:54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55" spans="3:54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</row>
    <row r="56" spans="3:54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</row>
    <row r="57" spans="3:54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</row>
    <row r="58" spans="3:54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</row>
    <row r="59" spans="3:54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</row>
    <row r="60" spans="3:54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</row>
    <row r="61" spans="3:54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</row>
    <row r="62" spans="3:54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</row>
    <row r="63" spans="3:54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</row>
    <row r="64" spans="3:54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</row>
    <row r="65" spans="3:54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</row>
    <row r="66" spans="3:54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</row>
    <row r="67" spans="3:54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</row>
    <row r="68" spans="3:54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</row>
    <row r="69" spans="3:54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</row>
    <row r="70" spans="3:54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</row>
    <row r="71" spans="3:54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</row>
    <row r="72" spans="3:54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</row>
    <row r="73" spans="3:54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</row>
    <row r="74" spans="3:54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</row>
    <row r="75" spans="3:54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spans="3:54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spans="3:54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spans="3:54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</row>
    <row r="79" spans="3:54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</row>
    <row r="80" spans="3:54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</row>
    <row r="81" spans="3:54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</row>
    <row r="82" spans="3:54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</row>
    <row r="83" spans="3:54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</row>
    <row r="84" spans="3:54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</row>
    <row r="85" spans="3:54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</row>
    <row r="86" spans="3:54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</row>
    <row r="87" spans="3:54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</row>
    <row r="88" spans="3:54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</row>
    <row r="89" spans="3:54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</row>
    <row r="90" spans="3:54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</row>
    <row r="91" spans="3:54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</row>
    <row r="92" spans="3:54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</row>
    <row r="93" spans="3:54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</row>
    <row r="94" spans="3:54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</row>
    <row r="95" spans="3:54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</row>
    <row r="96" spans="3:54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</row>
    <row r="97" spans="3:54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8" spans="3:54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</row>
    <row r="99" spans="3:54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</row>
    <row r="100" spans="3:54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spans="3:54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</row>
    <row r="102" spans="3:54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</row>
    <row r="103" spans="3:54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</row>
    <row r="104" spans="3:54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</row>
    <row r="105" spans="3:54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spans="3:54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  <row r="107" spans="3:54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spans="3:54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spans="3:54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</row>
    <row r="110" spans="3:54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</row>
    <row r="111" spans="3:54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</row>
    <row r="112" spans="3:54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</row>
    <row r="113" spans="3:54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</row>
    <row r="114" spans="3:54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</row>
    <row r="115" spans="3:54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</row>
    <row r="116" spans="3:54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</row>
    <row r="117" spans="3:54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</row>
    <row r="118" spans="3:54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</row>
    <row r="119" spans="3:54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</row>
    <row r="120" spans="3:54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</row>
    <row r="121" spans="3:54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</row>
    <row r="122" spans="3:54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</row>
    <row r="123" spans="3:54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</row>
    <row r="124" spans="3:54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</row>
    <row r="125" spans="3:54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</row>
    <row r="126" spans="3:54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</row>
    <row r="127" spans="3:54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</row>
    <row r="128" spans="3:54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</row>
    <row r="129" spans="3:54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</row>
    <row r="130" spans="3:54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</row>
    <row r="131" spans="3:54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</row>
    <row r="132" spans="3:54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</row>
    <row r="133" spans="3:54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spans="3:54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</row>
    <row r="135" spans="3:54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</row>
    <row r="136" spans="3:54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spans="3:54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</row>
    <row r="138" spans="3:54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</row>
    <row r="139" spans="3:54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spans="3:54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spans="3:54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</row>
    <row r="142" spans="3:54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</row>
    <row r="143" spans="3:54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</row>
    <row r="144" spans="3:54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</row>
    <row r="145" spans="3:54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</row>
    <row r="146" spans="3:54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</row>
    <row r="147" spans="3:54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</row>
    <row r="148" spans="3:54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</row>
    <row r="149" spans="3:54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</row>
    <row r="150" spans="3:54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</row>
    <row r="151" spans="3:54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</row>
    <row r="152" spans="3:54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</row>
    <row r="153" spans="3:54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</row>
    <row r="154" spans="3:54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</row>
    <row r="155" spans="3:54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</row>
    <row r="156" spans="3:54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</row>
    <row r="157" spans="3:54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</row>
    <row r="158" spans="3:54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</row>
    <row r="159" spans="3:54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</row>
    <row r="160" spans="3:54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</row>
    <row r="161" spans="3:54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</row>
    <row r="162" spans="3:54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</row>
    <row r="163" spans="3:54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</row>
    <row r="164" spans="3:54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</row>
    <row r="165" spans="3:54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</row>
    <row r="166" spans="3:54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</row>
    <row r="167" spans="3:54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</row>
    <row r="168" spans="3:54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</row>
    <row r="169" spans="3:54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</row>
    <row r="170" spans="3:54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</row>
    <row r="171" spans="3:54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</row>
    <row r="172" spans="3:54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</row>
    <row r="173" spans="3:54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</row>
    <row r="174" spans="3:54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</row>
    <row r="175" spans="3:54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</row>
    <row r="176" spans="3:54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</row>
    <row r="177" spans="3:54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</row>
    <row r="178" spans="3:54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</row>
    <row r="179" spans="3:54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</row>
    <row r="180" spans="3:54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</row>
    <row r="181" spans="3:54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</row>
    <row r="182" spans="3:54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</row>
    <row r="183" spans="3:54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</row>
    <row r="184" spans="3:54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</row>
    <row r="185" spans="3:54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</row>
    <row r="186" spans="3:54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</row>
    <row r="187" spans="3:54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</row>
    <row r="188" spans="3:54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</row>
    <row r="189" spans="3:54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</row>
    <row r="190" spans="3:54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</row>
    <row r="191" spans="3:54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</row>
    <row r="192" spans="3:54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</row>
    <row r="193" spans="3:54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</row>
    <row r="194" spans="3:54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</row>
    <row r="195" spans="3:54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</row>
    <row r="196" spans="3:54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</row>
    <row r="197" spans="3:54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</row>
    <row r="198" spans="3:54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</row>
    <row r="199" spans="3:54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</row>
    <row r="200" spans="3:54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</row>
    <row r="201" spans="3:54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</row>
    <row r="202" spans="3:54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spans="3:54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spans="3:54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spans="3:54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spans="3:54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spans="3:54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  <row r="208" spans="3:54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</row>
    <row r="209" spans="3:54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</row>
    <row r="210" spans="3:54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</row>
    <row r="211" spans="3:54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</row>
    <row r="212" spans="3:54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</row>
    <row r="213" spans="3:54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</row>
    <row r="214" spans="3:54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</row>
    <row r="215" spans="3:54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</row>
    <row r="216" spans="3:54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</row>
    <row r="217" spans="3:54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</row>
    <row r="218" spans="3:54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</row>
    <row r="219" spans="3:54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</row>
    <row r="220" spans="3:54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</row>
    <row r="221" spans="3:54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</row>
    <row r="222" spans="3:54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</row>
    <row r="223" spans="3:54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</row>
    <row r="224" spans="3:54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</row>
    <row r="225" spans="3:54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</row>
    <row r="226" spans="3:54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</row>
    <row r="227" spans="3:54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</row>
    <row r="228" spans="3:54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</row>
    <row r="229" spans="3:54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</row>
    <row r="230" spans="3:54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</row>
    <row r="231" spans="3:54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</row>
    <row r="232" spans="3:54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</row>
    <row r="233" spans="3:54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</row>
    <row r="234" spans="3:54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</row>
    <row r="235" spans="3:54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</row>
    <row r="236" spans="3:54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</row>
    <row r="237" spans="3:54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</row>
    <row r="238" spans="3:54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</row>
    <row r="239" spans="3:54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</row>
    <row r="240" spans="3:54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</row>
    <row r="241" spans="3:54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</row>
    <row r="242" spans="3:54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</row>
    <row r="243" spans="3:54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</row>
    <row r="244" spans="3:54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</row>
    <row r="245" spans="3:54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</row>
    <row r="246" spans="3:54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</row>
    <row r="247" spans="3:54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</row>
    <row r="248" spans="3:54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</row>
    <row r="249" spans="3:54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</row>
    <row r="250" spans="3:54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</row>
    <row r="251" spans="3:54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</row>
    <row r="252" spans="3:54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</row>
    <row r="253" spans="3:54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</row>
    <row r="254" spans="3:54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</row>
    <row r="255" spans="3:54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</row>
    <row r="256" spans="3:54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</row>
    <row r="257" spans="3:54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</row>
    <row r="258" spans="3:54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</row>
    <row r="259" spans="3:54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</row>
    <row r="260" spans="3:54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</row>
    <row r="261" spans="3:54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</row>
    <row r="262" spans="3:54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</row>
    <row r="263" spans="3:54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</row>
    <row r="264" spans="3:54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</row>
    <row r="265" spans="3:54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</row>
    <row r="266" spans="3:54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</row>
    <row r="267" spans="3:54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</row>
    <row r="268" spans="3:54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</row>
    <row r="269" spans="3:54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</row>
    <row r="270" spans="3:54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</row>
    <row r="271" spans="3:54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</row>
    <row r="272" spans="3:54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</row>
    <row r="273" spans="3:54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</row>
    <row r="274" spans="3:54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</row>
    <row r="275" spans="3:54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</row>
    <row r="276" spans="3:54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</row>
    <row r="277" spans="3:54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</row>
    <row r="278" spans="3:54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</row>
    <row r="279" spans="3:54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</row>
    <row r="280" spans="3:54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</row>
    <row r="281" spans="3:54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</row>
    <row r="282" spans="3:54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</row>
    <row r="283" spans="3:54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</row>
    <row r="284" spans="3:54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</row>
    <row r="285" spans="3:54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</row>
    <row r="286" spans="3:54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</row>
    <row r="287" spans="3:54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</row>
    <row r="288" spans="3:54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</row>
    <row r="289" spans="3:54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</row>
    <row r="290" spans="3:54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</row>
    <row r="291" spans="3:54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</row>
    <row r="292" spans="3:54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</row>
    <row r="293" spans="3:54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</row>
    <row r="294" spans="3:54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</row>
    <row r="295" spans="3:54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</row>
    <row r="296" spans="3:54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</row>
    <row r="297" spans="3:54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</row>
    <row r="298" spans="3:54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</row>
    <row r="299" spans="3:54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</row>
    <row r="300" spans="3:54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</row>
    <row r="301" spans="3:54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</row>
    <row r="302" spans="3:54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</row>
    <row r="303" spans="3:54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</row>
    <row r="304" spans="3:54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</row>
    <row r="305" spans="3:54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</row>
    <row r="306" spans="3:54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</row>
    <row r="307" spans="3:54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</row>
    <row r="308" spans="3:54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</row>
    <row r="309" spans="3:54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</row>
    <row r="310" spans="3:54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</row>
    <row r="311" spans="3:54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</row>
    <row r="312" spans="3:54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</row>
    <row r="313" spans="3:54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</row>
    <row r="314" spans="3:54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</row>
    <row r="315" spans="3:54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</row>
    <row r="316" spans="3:54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</row>
    <row r="317" spans="3:54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</row>
    <row r="318" spans="3:54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</row>
    <row r="319" spans="3:54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</row>
    <row r="320" spans="3:54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</row>
    <row r="321" spans="3:54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</row>
    <row r="322" spans="3:54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</row>
    <row r="323" spans="3:54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</row>
    <row r="324" spans="3:54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</row>
    <row r="325" spans="3:54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</row>
    <row r="326" spans="3:54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</row>
    <row r="327" spans="3:54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</row>
    <row r="328" spans="3:54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</row>
    <row r="329" spans="3:54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</row>
    <row r="330" spans="3:54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</row>
    <row r="331" spans="3:54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</row>
    <row r="332" spans="3:54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</row>
    <row r="333" spans="3:54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</row>
    <row r="334" spans="3:54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</row>
    <row r="335" spans="3:54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</row>
    <row r="336" spans="3:54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</row>
    <row r="337" spans="3:54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</row>
    <row r="338" spans="3:54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</row>
    <row r="339" spans="3:54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</row>
    <row r="340" spans="3:54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</row>
    <row r="341" spans="3:54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</row>
    <row r="342" spans="3:54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</row>
    <row r="343" spans="3:54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</row>
    <row r="344" spans="3:54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</row>
    <row r="345" spans="3:54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</row>
    <row r="346" spans="3:54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</row>
    <row r="347" spans="3:54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</row>
    <row r="348" spans="3:54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</row>
    <row r="349" spans="3:54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</row>
    <row r="350" spans="3:54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</row>
    <row r="351" spans="3:54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</row>
    <row r="352" spans="3:54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</row>
    <row r="353" spans="3:54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</row>
    <row r="354" spans="3:54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</row>
    <row r="355" spans="3:54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</row>
    <row r="356" spans="3:54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</row>
    <row r="357" spans="3:54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</row>
    <row r="358" spans="3:54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</row>
    <row r="359" spans="3:54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</row>
    <row r="360" spans="3:54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</row>
    <row r="361" spans="3:54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</row>
    <row r="362" spans="3:54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</row>
    <row r="363" spans="3:54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</row>
    <row r="364" spans="3:54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</row>
    <row r="365" spans="3:54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</row>
    <row r="366" spans="3:54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</row>
    <row r="367" spans="3:54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</row>
    <row r="368" spans="3:54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</row>
    <row r="369" spans="3:54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</row>
    <row r="370" spans="3:54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</row>
    <row r="371" spans="3:54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</row>
    <row r="372" spans="3:54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</row>
    <row r="373" spans="3:54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</row>
    <row r="374" spans="3:54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</row>
    <row r="375" spans="3:54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</row>
    <row r="376" spans="3:54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</row>
    <row r="377" spans="3:54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</row>
    <row r="378" spans="3:54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</row>
    <row r="379" spans="3:54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</row>
    <row r="380" spans="3:54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</row>
    <row r="381" spans="3:54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</row>
    <row r="382" spans="3:54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</row>
    <row r="383" spans="3:54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</row>
    <row r="384" spans="3:54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</row>
    <row r="385" spans="3:54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</row>
    <row r="386" spans="3:54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</row>
    <row r="387" spans="3:54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</row>
    <row r="388" spans="3:54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</row>
    <row r="389" spans="3:54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</row>
    <row r="390" spans="3:54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</row>
    <row r="391" spans="3:54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</row>
    <row r="392" spans="3:54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</row>
    <row r="393" spans="3:54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</row>
    <row r="394" spans="3:54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</row>
    <row r="395" spans="3:54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</row>
    <row r="396" spans="3:54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</row>
    <row r="397" spans="3:54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</row>
    <row r="398" spans="3:54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</row>
    <row r="399" spans="3:54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</row>
    <row r="400" spans="3:54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</row>
    <row r="401" spans="3:54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</row>
    <row r="402" spans="3:54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</row>
    <row r="403" spans="3:54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</row>
    <row r="404" spans="3:54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</row>
    <row r="405" spans="3:54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</row>
    <row r="406" spans="3:54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</row>
    <row r="407" spans="3:54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</row>
    <row r="408" spans="3:54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</row>
    <row r="409" spans="3:54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</row>
    <row r="410" spans="3:54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</row>
    <row r="411" spans="3:54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</row>
    <row r="412" spans="3:54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</row>
    <row r="413" spans="3:54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</row>
    <row r="414" spans="3:54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</row>
    <row r="415" spans="3:54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</row>
    <row r="416" spans="3:54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</row>
    <row r="417" spans="3:54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</row>
    <row r="418" spans="3:54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</row>
    <row r="419" spans="3:54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</row>
    <row r="420" spans="3:54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</row>
    <row r="421" spans="3:54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</row>
    <row r="422" spans="3:54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</row>
    <row r="423" spans="3:54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</row>
    <row r="424" spans="3:54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</row>
    <row r="425" spans="3:54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</row>
    <row r="426" spans="3:54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</row>
    <row r="427" spans="3:54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</row>
    <row r="428" spans="3:54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</row>
    <row r="429" spans="3:54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</row>
    <row r="430" spans="3:54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</row>
    <row r="431" spans="3:54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</row>
    <row r="432" spans="3:54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</row>
    <row r="433" spans="3:54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</row>
    <row r="434" spans="3:54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</row>
    <row r="435" spans="3:54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</row>
    <row r="436" spans="3:54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</row>
    <row r="437" spans="3:54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</row>
    <row r="438" spans="3:54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</row>
    <row r="439" spans="3:54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</row>
    <row r="440" spans="3:54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</row>
    <row r="441" spans="3:54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</row>
    <row r="442" spans="3:54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</row>
    <row r="443" spans="3:54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</row>
    <row r="444" spans="3:54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</row>
    <row r="445" spans="3:54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</row>
    <row r="446" spans="3:54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</row>
    <row r="447" spans="3:54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</row>
    <row r="448" spans="3:54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</row>
    <row r="449" spans="3:54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</row>
    <row r="450" spans="3:54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</row>
    <row r="451" spans="3:54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</row>
    <row r="452" spans="3:54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</row>
    <row r="453" spans="3:54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</row>
    <row r="454" spans="3:54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</row>
    <row r="455" spans="3:54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</row>
    <row r="456" spans="3:54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</row>
    <row r="457" spans="3:54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</row>
    <row r="458" spans="3:54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</row>
    <row r="459" spans="3:54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</row>
    <row r="460" spans="3:54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</row>
    <row r="461" spans="3:54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</row>
    <row r="462" spans="3:54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</row>
    <row r="463" spans="3:54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</row>
    <row r="464" spans="3:54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</row>
    <row r="465" spans="3:54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</row>
    <row r="466" spans="3:54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</row>
    <row r="467" spans="3:54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</row>
    <row r="468" spans="3:54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</row>
    <row r="469" spans="3:54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</row>
    <row r="470" spans="3:54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</row>
    <row r="471" spans="3:54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</row>
    <row r="472" spans="3:54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</row>
    <row r="473" spans="3:54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</row>
    <row r="474" spans="3:54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</row>
    <row r="475" spans="3:54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</row>
    <row r="476" spans="3:54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</row>
    <row r="477" spans="3:54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</row>
    <row r="478" spans="3:54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</row>
    <row r="479" spans="3:54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</row>
    <row r="480" spans="3:54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</row>
    <row r="481" spans="3:54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</row>
    <row r="482" spans="3:54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</row>
    <row r="483" spans="3:54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</row>
    <row r="484" spans="3:54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</row>
    <row r="485" spans="3:54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</row>
    <row r="486" spans="3:54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</row>
    <row r="487" spans="3:54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</row>
    <row r="488" spans="3:54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</row>
    <row r="489" spans="3:54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</row>
    <row r="490" spans="3:54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</row>
    <row r="491" spans="3:54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</row>
    <row r="492" spans="3:54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</row>
    <row r="493" spans="3:54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</row>
    <row r="494" spans="3:54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</row>
    <row r="495" spans="3:54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</row>
    <row r="496" spans="3:54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</row>
    <row r="497" spans="3:54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</row>
    <row r="498" spans="3:54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</row>
    <row r="499" spans="3:54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</row>
    <row r="500" spans="3:54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</row>
    <row r="501" spans="3:54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</row>
    <row r="502" spans="3:54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</row>
    <row r="503" spans="3:54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</row>
    <row r="504" spans="3:54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</row>
    <row r="505" spans="3:54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</row>
    <row r="506" spans="3:54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</row>
    <row r="507" spans="3:54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</row>
    <row r="508" spans="3:54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</row>
    <row r="509" spans="3:54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</row>
    <row r="510" spans="3:54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</row>
    <row r="511" spans="3:54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</row>
    <row r="512" spans="3:54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</row>
    <row r="513" spans="3:54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</row>
    <row r="514" spans="3:54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</row>
    <row r="515" spans="3:54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</row>
    <row r="516" spans="3:54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</row>
    <row r="517" spans="3:54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</row>
    <row r="518" spans="3:54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</row>
    <row r="519" spans="3:54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</row>
    <row r="520" spans="3:54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</row>
    <row r="521" spans="3:54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</row>
    <row r="522" spans="3:54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</row>
    <row r="523" spans="3:54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</row>
    <row r="524" spans="3:54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</row>
    <row r="525" spans="3:54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</row>
    <row r="526" spans="3:54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</row>
    <row r="527" spans="3:54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</row>
    <row r="528" spans="3:54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</row>
    <row r="529" spans="3:54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</row>
    <row r="530" spans="3:54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</row>
    <row r="531" spans="3:54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</row>
    <row r="532" spans="3:54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</row>
    <row r="533" spans="3:54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</row>
    <row r="534" spans="3:54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</row>
    <row r="535" spans="3:54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</row>
    <row r="536" spans="3:54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</row>
    <row r="537" spans="3:54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</row>
    <row r="538" spans="3:54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</row>
    <row r="539" spans="3:54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</row>
    <row r="540" spans="3:54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</row>
    <row r="541" spans="3:54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</row>
    <row r="542" spans="3:54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</row>
    <row r="543" spans="3:54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</row>
    <row r="544" spans="3:54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</row>
    <row r="545" spans="3:54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</row>
    <row r="546" spans="3:54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</row>
    <row r="547" spans="3:54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</row>
    <row r="548" spans="3:54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</row>
    <row r="549" spans="3:54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</row>
    <row r="550" spans="3:54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</row>
    <row r="551" spans="3:54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</row>
    <row r="552" spans="3:54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</row>
    <row r="553" spans="3:54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</row>
    <row r="554" spans="3:54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</row>
    <row r="555" spans="3:54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</row>
    <row r="556" spans="3:54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</row>
    <row r="557" spans="3:54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</row>
    <row r="558" spans="3:54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</row>
    <row r="559" spans="3:54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</row>
    <row r="560" spans="3:54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</row>
    <row r="561" spans="3:54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</row>
    <row r="562" spans="3:54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</row>
    <row r="563" spans="3:54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</row>
    <row r="564" spans="3:54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</row>
    <row r="565" spans="3:54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</row>
    <row r="566" spans="3:54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</row>
    <row r="567" spans="3:54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</row>
    <row r="568" spans="3:54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</row>
    <row r="569" spans="3:54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</row>
    <row r="570" spans="3:54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</row>
    <row r="571" spans="3:54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</row>
    <row r="572" spans="3:54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</row>
    <row r="573" spans="3:54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</row>
    <row r="574" spans="3:54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</row>
    <row r="575" spans="3:54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</row>
    <row r="576" spans="3:54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</row>
    <row r="577" spans="3:54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</row>
    <row r="578" spans="3:54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</row>
    <row r="579" spans="3:54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</row>
    <row r="580" spans="3:54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</row>
    <row r="581" spans="3:54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</row>
    <row r="582" spans="3:54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</row>
    <row r="583" spans="3:54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</row>
    <row r="584" spans="3:54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</row>
    <row r="585" spans="3:54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</row>
    <row r="586" spans="3:54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</row>
    <row r="587" spans="3:54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</row>
    <row r="588" spans="3:54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</row>
    <row r="589" spans="3:54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</row>
    <row r="590" spans="3:54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</row>
    <row r="591" spans="3:54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</row>
    <row r="592" spans="3:54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</row>
    <row r="593" spans="3:54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</row>
    <row r="594" spans="3:54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</row>
    <row r="595" spans="3:54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</row>
    <row r="596" spans="3:54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</row>
    <row r="597" spans="3:54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</row>
    <row r="598" spans="3:54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</row>
    <row r="599" spans="3:54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</row>
    <row r="600" spans="3:54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</row>
    <row r="601" spans="3:54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</row>
    <row r="602" spans="3:54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</row>
    <row r="603" spans="3:54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</row>
    <row r="604" spans="3:54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</row>
    <row r="605" spans="3:54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</row>
    <row r="606" spans="3:54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</row>
    <row r="607" spans="3:54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</row>
    <row r="608" spans="3:54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</row>
    <row r="609" spans="3:54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</row>
    <row r="610" spans="3:54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</row>
    <row r="611" spans="3:54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</row>
    <row r="612" spans="3:54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</row>
    <row r="613" spans="3:54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</row>
    <row r="614" spans="3:54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</row>
    <row r="615" spans="3:54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</row>
    <row r="616" spans="3:54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</row>
    <row r="617" spans="3:54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</row>
    <row r="618" spans="3:54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</row>
    <row r="619" spans="3:54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</row>
    <row r="620" spans="3:54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</row>
    <row r="621" spans="3:54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</row>
    <row r="622" spans="3:54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</row>
    <row r="623" spans="3:54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</row>
    <row r="624" spans="3:54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</row>
    <row r="625" spans="3:54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</row>
    <row r="626" spans="3:54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</row>
    <row r="627" spans="3:54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</row>
    <row r="628" spans="3:54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</row>
    <row r="629" spans="3:54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</row>
    <row r="630" spans="3:54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</row>
    <row r="631" spans="3:54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</row>
    <row r="632" spans="3:54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</row>
    <row r="633" spans="3:54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</row>
    <row r="634" spans="3:54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</row>
    <row r="635" spans="3:54" x14ac:dyDescent="0.2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</row>
    <row r="636" spans="3:54" x14ac:dyDescent="0.2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</row>
    <row r="637" spans="3:54" x14ac:dyDescent="0.2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</row>
    <row r="638" spans="3:54" x14ac:dyDescent="0.2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</row>
    <row r="639" spans="3:54" x14ac:dyDescent="0.2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</row>
    <row r="640" spans="3:54" x14ac:dyDescent="0.2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</row>
    <row r="641" spans="3:54" x14ac:dyDescent="0.2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</row>
    <row r="642" spans="3:54" x14ac:dyDescent="0.2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</row>
    <row r="643" spans="3:54" x14ac:dyDescent="0.2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</row>
    <row r="644" spans="3:54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</row>
    <row r="645" spans="3:54" x14ac:dyDescent="0.2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</row>
    <row r="646" spans="3:54" x14ac:dyDescent="0.2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</row>
    <row r="647" spans="3:54" x14ac:dyDescent="0.2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</row>
    <row r="648" spans="3:54" x14ac:dyDescent="0.2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</row>
    <row r="649" spans="3:54" x14ac:dyDescent="0.2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</row>
    <row r="650" spans="3:54" x14ac:dyDescent="0.2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</row>
    <row r="651" spans="3:54" x14ac:dyDescent="0.2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</row>
    <row r="652" spans="3:54" x14ac:dyDescent="0.2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</row>
    <row r="653" spans="3:54" x14ac:dyDescent="0.2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</row>
    <row r="654" spans="3:54" x14ac:dyDescent="0.2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</row>
    <row r="655" spans="3:54" x14ac:dyDescent="0.2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</row>
    <row r="656" spans="3:54" x14ac:dyDescent="0.2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</row>
    <row r="657" spans="3:54" x14ac:dyDescent="0.2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</row>
    <row r="658" spans="3:54" x14ac:dyDescent="0.2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</row>
    <row r="659" spans="3:54" x14ac:dyDescent="0.2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</row>
    <row r="660" spans="3:54" x14ac:dyDescent="0.2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</row>
    <row r="661" spans="3:54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</row>
    <row r="662" spans="3:54" x14ac:dyDescent="0.2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</row>
    <row r="663" spans="3:54" x14ac:dyDescent="0.2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</row>
    <row r="664" spans="3:54" x14ac:dyDescent="0.2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</row>
    <row r="665" spans="3:54" x14ac:dyDescent="0.2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</row>
    <row r="666" spans="3:54" x14ac:dyDescent="0.2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</row>
    <row r="667" spans="3:54" x14ac:dyDescent="0.2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</row>
    <row r="668" spans="3:54" x14ac:dyDescent="0.25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</row>
    <row r="669" spans="3:54" x14ac:dyDescent="0.25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</row>
    <row r="670" spans="3:54" x14ac:dyDescent="0.25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</row>
    <row r="671" spans="3:54" x14ac:dyDescent="0.25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</row>
    <row r="672" spans="3:54" x14ac:dyDescent="0.25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</row>
    <row r="673" spans="3:54" x14ac:dyDescent="0.25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</row>
    <row r="674" spans="3:54" x14ac:dyDescent="0.25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</row>
    <row r="675" spans="3:54" x14ac:dyDescent="0.2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</row>
    <row r="676" spans="3:54" x14ac:dyDescent="0.25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</row>
    <row r="677" spans="3:54" x14ac:dyDescent="0.25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</row>
    <row r="678" spans="3:54" x14ac:dyDescent="0.25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</row>
    <row r="679" spans="3:54" x14ac:dyDescent="0.25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</row>
    <row r="680" spans="3:54" x14ac:dyDescent="0.25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</row>
    <row r="681" spans="3:54" x14ac:dyDescent="0.25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</row>
    <row r="682" spans="3:54" x14ac:dyDescent="0.25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</row>
    <row r="683" spans="3:54" x14ac:dyDescent="0.25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</row>
    <row r="684" spans="3:54" x14ac:dyDescent="0.25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</row>
    <row r="685" spans="3:54" x14ac:dyDescent="0.2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</row>
    <row r="686" spans="3:54" x14ac:dyDescent="0.25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</row>
    <row r="687" spans="3:54" x14ac:dyDescent="0.25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</row>
    <row r="688" spans="3:54" x14ac:dyDescent="0.25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</row>
    <row r="689" spans="3:54" x14ac:dyDescent="0.25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</row>
    <row r="690" spans="3:54" x14ac:dyDescent="0.25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</row>
    <row r="691" spans="3:54" x14ac:dyDescent="0.25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</row>
    <row r="692" spans="3:54" x14ac:dyDescent="0.25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</row>
    <row r="693" spans="3:54" x14ac:dyDescent="0.25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</row>
    <row r="694" spans="3:54" x14ac:dyDescent="0.25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</row>
    <row r="695" spans="3:54" x14ac:dyDescent="0.2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</row>
    <row r="696" spans="3:54" x14ac:dyDescent="0.25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</row>
    <row r="697" spans="3:54" x14ac:dyDescent="0.25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</row>
    <row r="698" spans="3:54" x14ac:dyDescent="0.25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</row>
    <row r="699" spans="3:54" x14ac:dyDescent="0.25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</row>
    <row r="700" spans="3:54" x14ac:dyDescent="0.25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</row>
    <row r="701" spans="3:54" x14ac:dyDescent="0.25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</row>
    <row r="702" spans="3:54" x14ac:dyDescent="0.25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</row>
    <row r="703" spans="3:54" x14ac:dyDescent="0.25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</row>
    <row r="704" spans="3:54" x14ac:dyDescent="0.25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</row>
    <row r="705" spans="3:54" x14ac:dyDescent="0.2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</row>
    <row r="706" spans="3:54" x14ac:dyDescent="0.25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</row>
    <row r="707" spans="3:54" x14ac:dyDescent="0.25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</row>
    <row r="708" spans="3:54" x14ac:dyDescent="0.25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</row>
    <row r="709" spans="3:54" x14ac:dyDescent="0.25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</row>
    <row r="710" spans="3:54" x14ac:dyDescent="0.25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</row>
    <row r="711" spans="3:54" x14ac:dyDescent="0.25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</row>
    <row r="712" spans="3:54" x14ac:dyDescent="0.25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</row>
    <row r="713" spans="3:54" x14ac:dyDescent="0.25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</row>
    <row r="714" spans="3:54" x14ac:dyDescent="0.25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</row>
    <row r="715" spans="3:54" x14ac:dyDescent="0.25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</row>
    <row r="716" spans="3:54" x14ac:dyDescent="0.25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</row>
    <row r="717" spans="3:54" x14ac:dyDescent="0.25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</row>
    <row r="718" spans="3:54" x14ac:dyDescent="0.25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</row>
    <row r="719" spans="3:54" x14ac:dyDescent="0.25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</row>
    <row r="720" spans="3:54" x14ac:dyDescent="0.25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</row>
    <row r="721" spans="3:54" x14ac:dyDescent="0.25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</row>
    <row r="722" spans="3:54" x14ac:dyDescent="0.25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</row>
    <row r="723" spans="3:54" x14ac:dyDescent="0.25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</row>
    <row r="724" spans="3:54" x14ac:dyDescent="0.25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</row>
    <row r="725" spans="3:54" x14ac:dyDescent="0.2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</row>
    <row r="726" spans="3:54" x14ac:dyDescent="0.25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</row>
    <row r="727" spans="3:54" x14ac:dyDescent="0.25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</row>
    <row r="728" spans="3:54" x14ac:dyDescent="0.25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</row>
    <row r="729" spans="3:54" x14ac:dyDescent="0.25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</row>
    <row r="730" spans="3:54" x14ac:dyDescent="0.25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</row>
    <row r="731" spans="3:54" x14ac:dyDescent="0.25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</row>
    <row r="732" spans="3:54" x14ac:dyDescent="0.25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</row>
    <row r="733" spans="3:54" x14ac:dyDescent="0.25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</row>
    <row r="734" spans="3:54" x14ac:dyDescent="0.25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</row>
    <row r="735" spans="3:54" x14ac:dyDescent="0.25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</row>
    <row r="736" spans="3:54" x14ac:dyDescent="0.25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</row>
    <row r="737" spans="3:54" x14ac:dyDescent="0.25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</row>
    <row r="738" spans="3:54" x14ac:dyDescent="0.25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</row>
    <row r="739" spans="3:54" x14ac:dyDescent="0.25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</row>
    <row r="740" spans="3:54" x14ac:dyDescent="0.25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</row>
    <row r="741" spans="3:54" x14ac:dyDescent="0.25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</row>
    <row r="742" spans="3:54" x14ac:dyDescent="0.25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</row>
    <row r="743" spans="3:54" x14ac:dyDescent="0.25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</row>
    <row r="744" spans="3:54" x14ac:dyDescent="0.25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</row>
    <row r="745" spans="3:54" x14ac:dyDescent="0.25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</row>
    <row r="746" spans="3:54" x14ac:dyDescent="0.25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</row>
    <row r="747" spans="3:54" x14ac:dyDescent="0.25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</row>
    <row r="748" spans="3:54" x14ac:dyDescent="0.25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</row>
    <row r="749" spans="3:54" x14ac:dyDescent="0.25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</row>
    <row r="750" spans="3:54" x14ac:dyDescent="0.25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</row>
    <row r="751" spans="3:54" x14ac:dyDescent="0.25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</row>
    <row r="752" spans="3:54" x14ac:dyDescent="0.25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</row>
    <row r="753" spans="3:54" x14ac:dyDescent="0.25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</row>
    <row r="754" spans="3:54" x14ac:dyDescent="0.25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</row>
    <row r="755" spans="3:54" x14ac:dyDescent="0.25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</row>
    <row r="756" spans="3:54" x14ac:dyDescent="0.25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</row>
    <row r="757" spans="3:54" x14ac:dyDescent="0.25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</row>
    <row r="758" spans="3:54" x14ac:dyDescent="0.25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</row>
    <row r="759" spans="3:54" x14ac:dyDescent="0.25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</row>
    <row r="760" spans="3:54" x14ac:dyDescent="0.25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</row>
    <row r="761" spans="3:54" x14ac:dyDescent="0.25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</row>
    <row r="762" spans="3:54" x14ac:dyDescent="0.25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</row>
    <row r="763" spans="3:54" x14ac:dyDescent="0.25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</row>
    <row r="764" spans="3:54" x14ac:dyDescent="0.25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</row>
    <row r="765" spans="3:54" x14ac:dyDescent="0.25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</row>
    <row r="766" spans="3:54" x14ac:dyDescent="0.25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</row>
    <row r="767" spans="3:54" x14ac:dyDescent="0.25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</row>
    <row r="768" spans="3:54" x14ac:dyDescent="0.25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</row>
    <row r="769" spans="3:54" x14ac:dyDescent="0.25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</row>
    <row r="770" spans="3:54" x14ac:dyDescent="0.25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</row>
    <row r="771" spans="3:54" x14ac:dyDescent="0.25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</row>
    <row r="772" spans="3:54" x14ac:dyDescent="0.25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</row>
    <row r="773" spans="3:54" x14ac:dyDescent="0.25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</row>
    <row r="774" spans="3:54" x14ac:dyDescent="0.25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</row>
    <row r="775" spans="3:54" x14ac:dyDescent="0.25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</row>
    <row r="776" spans="3:54" x14ac:dyDescent="0.25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</row>
    <row r="777" spans="3:54" x14ac:dyDescent="0.25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</row>
    <row r="778" spans="3:54" x14ac:dyDescent="0.25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</row>
    <row r="779" spans="3:54" x14ac:dyDescent="0.25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</row>
    <row r="780" spans="3:54" x14ac:dyDescent="0.25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</row>
    <row r="781" spans="3:54" x14ac:dyDescent="0.25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</row>
    <row r="782" spans="3:54" x14ac:dyDescent="0.25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</row>
    <row r="783" spans="3:54" x14ac:dyDescent="0.25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</row>
    <row r="784" spans="3:54" x14ac:dyDescent="0.25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</row>
    <row r="785" spans="3:54" x14ac:dyDescent="0.25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</row>
    <row r="786" spans="3:54" x14ac:dyDescent="0.25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</row>
    <row r="787" spans="3:54" x14ac:dyDescent="0.25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</row>
    <row r="788" spans="3:54" x14ac:dyDescent="0.25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</row>
    <row r="789" spans="3:54" x14ac:dyDescent="0.25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</row>
    <row r="790" spans="3:54" x14ac:dyDescent="0.25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</row>
    <row r="791" spans="3:54" x14ac:dyDescent="0.25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</row>
    <row r="792" spans="3:54" x14ac:dyDescent="0.25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</row>
    <row r="793" spans="3:54" x14ac:dyDescent="0.25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</row>
    <row r="794" spans="3:54" x14ac:dyDescent="0.25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</row>
    <row r="795" spans="3:54" x14ac:dyDescent="0.25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</row>
    <row r="796" spans="3:54" x14ac:dyDescent="0.25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</row>
    <row r="797" spans="3:54" x14ac:dyDescent="0.25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</row>
    <row r="798" spans="3:54" x14ac:dyDescent="0.25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</row>
    <row r="799" spans="3:54" x14ac:dyDescent="0.25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</row>
    <row r="800" spans="3:54" x14ac:dyDescent="0.25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</row>
    <row r="801" spans="3:54" x14ac:dyDescent="0.25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</row>
    <row r="802" spans="3:54" x14ac:dyDescent="0.25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</row>
    <row r="803" spans="3:54" x14ac:dyDescent="0.25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</row>
    <row r="804" spans="3:54" x14ac:dyDescent="0.25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</row>
    <row r="805" spans="3:54" x14ac:dyDescent="0.25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</row>
    <row r="806" spans="3:54" x14ac:dyDescent="0.25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</row>
    <row r="807" spans="3:54" x14ac:dyDescent="0.25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</row>
    <row r="808" spans="3:54" x14ac:dyDescent="0.25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</row>
    <row r="809" spans="3:54" x14ac:dyDescent="0.25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</row>
    <row r="810" spans="3:54" x14ac:dyDescent="0.25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</row>
    <row r="811" spans="3:54" x14ac:dyDescent="0.25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</row>
    <row r="812" spans="3:54" x14ac:dyDescent="0.25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</row>
    <row r="813" spans="3:54" x14ac:dyDescent="0.25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</row>
    <row r="814" spans="3:54" x14ac:dyDescent="0.25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</row>
    <row r="815" spans="3:54" x14ac:dyDescent="0.25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</row>
    <row r="816" spans="3:54" x14ac:dyDescent="0.25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</row>
    <row r="817" spans="3:54" x14ac:dyDescent="0.25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</row>
    <row r="818" spans="3:54" x14ac:dyDescent="0.25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</row>
    <row r="819" spans="3:54" x14ac:dyDescent="0.25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</row>
    <row r="820" spans="3:54" x14ac:dyDescent="0.25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</row>
    <row r="821" spans="3:54" x14ac:dyDescent="0.25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</row>
    <row r="822" spans="3:54" x14ac:dyDescent="0.25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</row>
    <row r="823" spans="3:54" x14ac:dyDescent="0.25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</row>
    <row r="824" spans="3:54" x14ac:dyDescent="0.25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</row>
    <row r="825" spans="3:54" x14ac:dyDescent="0.25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</row>
    <row r="826" spans="3:54" x14ac:dyDescent="0.25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</row>
    <row r="827" spans="3:54" x14ac:dyDescent="0.25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</row>
    <row r="828" spans="3:54" x14ac:dyDescent="0.25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</row>
    <row r="829" spans="3:54" x14ac:dyDescent="0.25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</row>
    <row r="830" spans="3:54" x14ac:dyDescent="0.25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</row>
    <row r="831" spans="3:54" x14ac:dyDescent="0.25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</row>
    <row r="832" spans="3:54" x14ac:dyDescent="0.25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</row>
    <row r="833" spans="3:54" x14ac:dyDescent="0.25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</row>
    <row r="834" spans="3:54" x14ac:dyDescent="0.25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</row>
    <row r="835" spans="3:54" x14ac:dyDescent="0.25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</row>
    <row r="836" spans="3:54" x14ac:dyDescent="0.25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</row>
    <row r="837" spans="3:54" x14ac:dyDescent="0.25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</row>
    <row r="838" spans="3:54" x14ac:dyDescent="0.25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</row>
    <row r="839" spans="3:54" x14ac:dyDescent="0.25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</row>
    <row r="840" spans="3:54" x14ac:dyDescent="0.25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</row>
    <row r="841" spans="3:54" x14ac:dyDescent="0.25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</row>
    <row r="842" spans="3:54" x14ac:dyDescent="0.25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</row>
    <row r="843" spans="3:54" x14ac:dyDescent="0.25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</row>
    <row r="844" spans="3:54" x14ac:dyDescent="0.25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</row>
    <row r="845" spans="3:54" x14ac:dyDescent="0.25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</row>
    <row r="846" spans="3:54" x14ac:dyDescent="0.25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</row>
    <row r="847" spans="3:54" x14ac:dyDescent="0.25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</row>
    <row r="848" spans="3:54" x14ac:dyDescent="0.25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</row>
    <row r="849" spans="3:54" x14ac:dyDescent="0.25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</row>
    <row r="850" spans="3:54" x14ac:dyDescent="0.25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</row>
    <row r="851" spans="3:54" x14ac:dyDescent="0.25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</row>
    <row r="852" spans="3:54" x14ac:dyDescent="0.25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</row>
    <row r="853" spans="3:54" x14ac:dyDescent="0.25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</row>
    <row r="854" spans="3:54" x14ac:dyDescent="0.25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</row>
    <row r="855" spans="3:54" x14ac:dyDescent="0.25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</row>
    <row r="856" spans="3:54" x14ac:dyDescent="0.25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</row>
    <row r="857" spans="3:54" x14ac:dyDescent="0.25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</row>
    <row r="858" spans="3:54" x14ac:dyDescent="0.25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</row>
    <row r="859" spans="3:54" x14ac:dyDescent="0.25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</row>
    <row r="860" spans="3:54" x14ac:dyDescent="0.25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</row>
    <row r="861" spans="3:54" x14ac:dyDescent="0.25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</row>
    <row r="862" spans="3:54" x14ac:dyDescent="0.25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</row>
    <row r="863" spans="3:54" x14ac:dyDescent="0.25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</row>
    <row r="864" spans="3:54" x14ac:dyDescent="0.25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</row>
    <row r="865" spans="3:54" x14ac:dyDescent="0.25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</row>
    <row r="866" spans="3:54" x14ac:dyDescent="0.25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</row>
    <row r="867" spans="3:54" x14ac:dyDescent="0.25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</row>
    <row r="868" spans="3:54" x14ac:dyDescent="0.25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</row>
    <row r="869" spans="3:54" x14ac:dyDescent="0.25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</row>
    <row r="870" spans="3:54" x14ac:dyDescent="0.25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</row>
    <row r="871" spans="3:54" x14ac:dyDescent="0.25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</row>
    <row r="872" spans="3:54" x14ac:dyDescent="0.25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</row>
    <row r="873" spans="3:54" x14ac:dyDescent="0.25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</row>
    <row r="874" spans="3:54" x14ac:dyDescent="0.25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</row>
    <row r="875" spans="3:54" x14ac:dyDescent="0.25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</row>
    <row r="876" spans="3:54" x14ac:dyDescent="0.25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</row>
    <row r="877" spans="3:54" x14ac:dyDescent="0.25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</row>
    <row r="878" spans="3:54" x14ac:dyDescent="0.25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</row>
    <row r="879" spans="3:54" x14ac:dyDescent="0.25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</row>
    <row r="880" spans="3:54" x14ac:dyDescent="0.25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</row>
    <row r="881" spans="3:54" x14ac:dyDescent="0.25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</row>
    <row r="882" spans="3:54" x14ac:dyDescent="0.25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</row>
    <row r="883" spans="3:54" x14ac:dyDescent="0.25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</row>
    <row r="884" spans="3:54" x14ac:dyDescent="0.25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</row>
    <row r="885" spans="3:54" x14ac:dyDescent="0.25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</row>
    <row r="886" spans="3:54" x14ac:dyDescent="0.25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</row>
    <row r="887" spans="3:54" x14ac:dyDescent="0.25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</row>
    <row r="888" spans="3:54" x14ac:dyDescent="0.25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</row>
    <row r="889" spans="3:54" x14ac:dyDescent="0.25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</row>
    <row r="890" spans="3:54" x14ac:dyDescent="0.25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</row>
    <row r="891" spans="3:54" x14ac:dyDescent="0.25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</row>
    <row r="892" spans="3:54" x14ac:dyDescent="0.25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</row>
    <row r="893" spans="3:54" x14ac:dyDescent="0.25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</row>
    <row r="894" spans="3:54" x14ac:dyDescent="0.25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</row>
    <row r="895" spans="3:54" x14ac:dyDescent="0.25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</row>
    <row r="896" spans="3:54" x14ac:dyDescent="0.25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</row>
    <row r="897" spans="3:54" x14ac:dyDescent="0.25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</row>
    <row r="898" spans="3:54" x14ac:dyDescent="0.25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</row>
    <row r="899" spans="3:54" x14ac:dyDescent="0.25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</row>
    <row r="900" spans="3:54" x14ac:dyDescent="0.25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</row>
    <row r="901" spans="3:54" x14ac:dyDescent="0.25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</row>
    <row r="902" spans="3:54" x14ac:dyDescent="0.25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</row>
    <row r="903" spans="3:54" x14ac:dyDescent="0.25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</row>
    <row r="904" spans="3:54" x14ac:dyDescent="0.25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</row>
    <row r="905" spans="3:54" x14ac:dyDescent="0.25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</row>
    <row r="906" spans="3:54" x14ac:dyDescent="0.25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</row>
    <row r="907" spans="3:54" x14ac:dyDescent="0.25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</row>
    <row r="908" spans="3:54" x14ac:dyDescent="0.25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</row>
    <row r="909" spans="3:54" x14ac:dyDescent="0.25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</row>
    <row r="910" spans="3:54" x14ac:dyDescent="0.25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</row>
    <row r="911" spans="3:54" x14ac:dyDescent="0.25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</row>
    <row r="912" spans="3:54" x14ac:dyDescent="0.25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</row>
    <row r="913" spans="3:54" x14ac:dyDescent="0.25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</row>
    <row r="914" spans="3:54" x14ac:dyDescent="0.25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</row>
    <row r="915" spans="3:54" x14ac:dyDescent="0.25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</row>
    <row r="916" spans="3:54" x14ac:dyDescent="0.25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</row>
    <row r="917" spans="3:54" x14ac:dyDescent="0.25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</row>
    <row r="918" spans="3:54" x14ac:dyDescent="0.25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</row>
    <row r="919" spans="3:54" x14ac:dyDescent="0.25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</row>
    <row r="920" spans="3:54" x14ac:dyDescent="0.25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</row>
    <row r="921" spans="3:54" x14ac:dyDescent="0.25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</row>
    <row r="922" spans="3:54" x14ac:dyDescent="0.25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</row>
    <row r="923" spans="3:54" x14ac:dyDescent="0.25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</row>
  </sheetData>
  <hyperlinks>
    <hyperlink ref="A1" location="Main!A1" display="Main" xr:uid="{6B17183B-372C-4E1E-ACA2-D488DF19BD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2025-05-05T15:29:52Z</dcterms:created>
  <dcterms:modified xsi:type="dcterms:W3CDTF">2025-05-05T15:51:42Z</dcterms:modified>
</cp:coreProperties>
</file>