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FAD0D08-F610-4935-8033-FA7C10A61CBA}" xr6:coauthVersionLast="47" xr6:coauthVersionMax="47" xr10:uidLastSave="{00000000-0000-0000-0000-000000000000}"/>
  <bookViews>
    <workbookView xWindow="19095" yWindow="0" windowWidth="19410" windowHeight="20925" xr2:uid="{173DE097-5536-43AD-B0A0-4BC923C804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2" l="1"/>
  <c r="I43" i="2"/>
  <c r="H43" i="2"/>
  <c r="J42" i="2"/>
  <c r="I42" i="2"/>
  <c r="H42" i="2"/>
  <c r="J41" i="2"/>
  <c r="I41" i="2"/>
  <c r="H41" i="2"/>
  <c r="F43" i="2"/>
  <c r="E43" i="2"/>
  <c r="D43" i="2"/>
  <c r="C43" i="2"/>
  <c r="F42" i="2"/>
  <c r="E42" i="2"/>
  <c r="D42" i="2"/>
  <c r="C42" i="2"/>
  <c r="F41" i="2"/>
  <c r="E41" i="2"/>
  <c r="D41" i="2"/>
  <c r="C41" i="2"/>
  <c r="G43" i="2"/>
  <c r="G42" i="2"/>
  <c r="G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G40" i="2"/>
  <c r="G39" i="2"/>
  <c r="G38" i="2"/>
  <c r="G37" i="2"/>
  <c r="G36" i="2"/>
  <c r="F15" i="2"/>
  <c r="F24" i="2" s="1"/>
  <c r="F28" i="2" s="1"/>
  <c r="F31" i="2" s="1"/>
  <c r="F33" i="2" s="1"/>
  <c r="E15" i="2"/>
  <c r="E24" i="2" s="1"/>
  <c r="E28" i="2" s="1"/>
  <c r="E31" i="2" s="1"/>
  <c r="E33" i="2" s="1"/>
  <c r="D15" i="2"/>
  <c r="D24" i="2" s="1"/>
  <c r="D28" i="2" s="1"/>
  <c r="D31" i="2" s="1"/>
  <c r="D33" i="2" s="1"/>
  <c r="C15" i="2"/>
  <c r="C24" i="2" s="1"/>
  <c r="C28" i="2" s="1"/>
  <c r="C31" i="2" s="1"/>
  <c r="C33" i="2" s="1"/>
  <c r="G15" i="2"/>
  <c r="G24" i="2" s="1"/>
  <c r="G28" i="2" s="1"/>
  <c r="G31" i="2" s="1"/>
  <c r="G33" i="2" s="1"/>
  <c r="J9" i="2"/>
  <c r="I9" i="2"/>
  <c r="H9" i="2"/>
  <c r="F9" i="2"/>
  <c r="E9" i="2"/>
  <c r="D9" i="2"/>
  <c r="C9" i="2"/>
  <c r="G9" i="2"/>
  <c r="I7" i="1"/>
  <c r="I6" i="1"/>
  <c r="I4" i="1"/>
</calcChain>
</file>

<file path=xl/sharedStrings.xml><?xml version="1.0" encoding="utf-8"?>
<sst xmlns="http://schemas.openxmlformats.org/spreadsheetml/2006/main" count="59" uniqueCount="53">
  <si>
    <t>Boyd Gaming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</si>
  <si>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</si>
  <si>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</si>
  <si>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</si>
  <si>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</si>
  <si>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</si>
  <si>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</si>
  <si>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</si>
  <si>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</si>
  <si>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</si>
  <si>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</si>
  <si>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</si>
  <si>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</si>
  <si>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</si>
  <si>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</si>
  <si>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</si>
  <si>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</si>
  <si>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Gaming</t>
  </si>
  <si>
    <t>Food &amp;  Beverage</t>
  </si>
  <si>
    <t xml:space="preserve">Room </t>
  </si>
  <si>
    <t>Online</t>
  </si>
  <si>
    <t>Management Fee</t>
  </si>
  <si>
    <t>Other</t>
  </si>
  <si>
    <t>Revenue</t>
  </si>
  <si>
    <t>Gaming COGS</t>
  </si>
  <si>
    <t>Food &amp;  Beverage COGS</t>
  </si>
  <si>
    <t>Room COGS</t>
  </si>
  <si>
    <t>Online COGS</t>
  </si>
  <si>
    <t>Other COGS</t>
  </si>
  <si>
    <t>Gross Profit</t>
  </si>
  <si>
    <t>SG&amp;A</t>
  </si>
  <si>
    <t>Leases and rent</t>
  </si>
  <si>
    <t>Maintenance</t>
  </si>
  <si>
    <t>D&amp;A</t>
  </si>
  <si>
    <t>Corportate</t>
  </si>
  <si>
    <t>Impairments</t>
  </si>
  <si>
    <t>Operating Income</t>
  </si>
  <si>
    <t>Project development, writedowns</t>
  </si>
  <si>
    <t>Interest Expense</t>
  </si>
  <si>
    <t>Interest Income</t>
  </si>
  <si>
    <t>Pretax Income</t>
  </si>
  <si>
    <t>Tax Expense</t>
  </si>
  <si>
    <t>Minority Interest</t>
  </si>
  <si>
    <t>Net Income</t>
  </si>
  <si>
    <t>EPS</t>
  </si>
  <si>
    <t>Gaming Growth</t>
  </si>
  <si>
    <t>Food Growth</t>
  </si>
  <si>
    <t>Room Growth</t>
  </si>
  <si>
    <t>Online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</si>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</sst>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2" fillId="0" borderId="0" xfId="0" applyNumberFormat="1" applyFont="1"/>
    <xf numFmtId="167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4F8C-60BE-443B-8BC1-D6C5F428B6C3}">
  <dimension ref="A1:J7"/>
  <sheetViews>
    <sheetView tabSelected="1" topLeftCell="B1" zoomScale="200" zoomScaleNormal="200" workbookViewId="0">
      <selection activeCell="I7" sqref="I7"/>
    </sheetView>
  </sheetViews>
  <sheetFormatPr defaultRowHeight="15" x14ac:dyDescent="0.25"/>
  <cols>
    <col min="1" max="1" width="3.71093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77.77</v>
      </c>
    </row>
    <row r="3" spans="1:10" x14ac:dyDescent="0.25">
      <c r="H3" t="s">
        <v>3</v>
      </c>
      <c r="I3" s="2">
        <v>81.403080000000003</v>
      </c>
      <c r="J3" s="3" t="s">
        <v>8</v>
      </c>
    </row>
    <row r="4" spans="1:10" x14ac:dyDescent="0.25">
      <c r="H4" t="s">
        <v>4</v>
      </c>
      <c r="I4" s="2">
        <f>+I2*I3</f>
        <v>6330.7175316000003</v>
      </c>
    </row>
    <row r="5" spans="1:10" x14ac:dyDescent="0.25">
      <c r="H5" t="s">
        <v>5</v>
      </c>
      <c r="I5" s="2">
        <v>311.50299999999999</v>
      </c>
      <c r="J5" s="3" t="s">
        <v>8</v>
      </c>
    </row>
    <row r="6" spans="1:10" x14ac:dyDescent="0.25">
      <c r="H6" t="s">
        <v>6</v>
      </c>
      <c r="I6" s="2">
        <f>44.001+3472.573</f>
        <v>3516.5740000000001</v>
      </c>
      <c r="J6" s="3" t="s">
        <v>8</v>
      </c>
    </row>
    <row r="7" spans="1:10" x14ac:dyDescent="0.25">
      <c r="H7" t="s">
        <v>7</v>
      </c>
      <c r="I7" s="2">
        <f>+I4-I5+I6</f>
        <v>9535.7885316000011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B943-F1B8-4E59-8F34-DBF605522FB2}">
  <dimension ref="A1:BL677"/>
  <sheetViews>
    <sheetView zoomScale="200" zoomScaleNormal="200" workbookViewId="0">
      <pane xSplit="2" ySplit="2" topLeftCell="F21" activePane="bottomRight" state="frozen"/>
      <selection pane="topRight" activeCell="C1" sqref="C1"/>
      <selection pane="bottomLeft" activeCell="A3" sqref="A3"/>
      <selection pane="bottomRight" activeCell="G41" sqref="G41:J43"/>
    </sheetView>
  </sheetViews>
  <sheetFormatPr defaultRowHeight="15" x14ac:dyDescent="0.25"/>
  <cols>
    <col min="1" max="1" width="5.42578125" bestFit="1" customWidth="1"/>
    <col min="2" max="2" width="32.42578125" customWidth="1"/>
  </cols>
  <sheetData>
    <row r="1" spans="1:64" x14ac:dyDescent="0.25">
      <c r="A1" s="4" t="s">
        <v>9</v>
      </c>
    </row>
    <row r="2" spans="1:64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64" x14ac:dyDescent="0.25">
      <c r="B3" t="s">
        <v>17</v>
      </c>
      <c r="C3" s="2">
        <v>634.13099999999997</v>
      </c>
      <c r="D3" s="2"/>
      <c r="E3" s="2"/>
      <c r="F3" s="2"/>
      <c r="G3" s="2">
        <v>638.69299999999998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x14ac:dyDescent="0.25">
      <c r="B4" t="s">
        <v>18</v>
      </c>
      <c r="C4" s="2">
        <v>72.638999999999996</v>
      </c>
      <c r="D4" s="2"/>
      <c r="E4" s="2"/>
      <c r="F4" s="2"/>
      <c r="G4" s="2">
        <v>74.158000000000001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B5" t="s">
        <v>19</v>
      </c>
      <c r="C5" s="2">
        <v>48.947000000000003</v>
      </c>
      <c r="D5" s="2"/>
      <c r="E5" s="2"/>
      <c r="F5" s="2"/>
      <c r="G5" s="2">
        <v>47.387999999999998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x14ac:dyDescent="0.25">
      <c r="B6" t="s">
        <v>20</v>
      </c>
      <c r="C6" s="2">
        <v>146.16999999999999</v>
      </c>
      <c r="D6" s="2"/>
      <c r="E6" s="2"/>
      <c r="F6" s="2"/>
      <c r="G6" s="2">
        <v>169.57300000000001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x14ac:dyDescent="0.25">
      <c r="B7" t="s">
        <v>21</v>
      </c>
      <c r="C7" s="2">
        <v>22.245000000000001</v>
      </c>
      <c r="D7" s="2"/>
      <c r="E7" s="2"/>
      <c r="F7" s="2"/>
      <c r="G7" s="2">
        <v>25.146000000000001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x14ac:dyDescent="0.25">
      <c r="B8" t="s">
        <v>22</v>
      </c>
      <c r="C8" s="2">
        <v>36.389000000000003</v>
      </c>
      <c r="D8" s="2"/>
      <c r="E8" s="2"/>
      <c r="F8" s="2"/>
      <c r="G8" s="2">
        <v>36.606999999999999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x14ac:dyDescent="0.25">
      <c r="B9" s="1" t="s">
        <v>23</v>
      </c>
      <c r="C9" s="5">
        <f t="shared" ref="C9:F9" si="0">+SUM(C3:C8)</f>
        <v>960.52099999999996</v>
      </c>
      <c r="D9" s="5">
        <f t="shared" si="0"/>
        <v>0</v>
      </c>
      <c r="E9" s="5">
        <f t="shared" si="0"/>
        <v>0</v>
      </c>
      <c r="F9" s="5">
        <f t="shared" si="0"/>
        <v>0</v>
      </c>
      <c r="G9" s="5">
        <f>+SUM(G3:G8)</f>
        <v>991.56499999999994</v>
      </c>
      <c r="H9" s="5">
        <f t="shared" ref="H9:J9" si="1">+SUM(H3:H8)</f>
        <v>0</v>
      </c>
      <c r="I9" s="5">
        <f t="shared" si="1"/>
        <v>0</v>
      </c>
      <c r="J9" s="5">
        <f t="shared" si="1"/>
        <v>0</v>
      </c>
      <c r="K9" s="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x14ac:dyDescent="0.25">
      <c r="B10" t="s">
        <v>24</v>
      </c>
      <c r="C10" s="2">
        <v>245.68600000000001</v>
      </c>
      <c r="D10" s="2"/>
      <c r="E10" s="2"/>
      <c r="F10" s="2"/>
      <c r="G10" s="2">
        <v>246.12299999999999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x14ac:dyDescent="0.25">
      <c r="B11" t="s">
        <v>25</v>
      </c>
      <c r="C11" s="2">
        <v>61.957000000000001</v>
      </c>
      <c r="D11" s="2"/>
      <c r="E11" s="2"/>
      <c r="F11" s="2"/>
      <c r="G11" s="2">
        <v>63.337000000000003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x14ac:dyDescent="0.25">
      <c r="B12" t="s">
        <v>26</v>
      </c>
      <c r="C12" s="2">
        <v>18.712</v>
      </c>
      <c r="D12" s="2"/>
      <c r="E12" s="2"/>
      <c r="F12" s="2"/>
      <c r="G12" s="2">
        <v>18.997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x14ac:dyDescent="0.25">
      <c r="B13" t="s">
        <v>27</v>
      </c>
      <c r="C13" s="2">
        <v>125.47499999999999</v>
      </c>
      <c r="D13" s="2"/>
      <c r="E13" s="2"/>
      <c r="F13" s="2"/>
      <c r="G13" s="2">
        <v>146.03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x14ac:dyDescent="0.25">
      <c r="B14" t="s">
        <v>28</v>
      </c>
      <c r="C14" s="2">
        <v>12.913</v>
      </c>
      <c r="D14" s="2"/>
      <c r="E14" s="2"/>
      <c r="F14" s="2"/>
      <c r="G14" s="2">
        <v>12.791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x14ac:dyDescent="0.25">
      <c r="B15" t="s">
        <v>29</v>
      </c>
      <c r="C15" s="2">
        <f t="shared" ref="C15:F15" si="2">+C9-SUM(C10:C14)</f>
        <v>495.77799999999991</v>
      </c>
      <c r="D15" s="2">
        <f t="shared" si="2"/>
        <v>0</v>
      </c>
      <c r="E15" s="2">
        <f t="shared" si="2"/>
        <v>0</v>
      </c>
      <c r="F15" s="2">
        <f t="shared" si="2"/>
        <v>0</v>
      </c>
      <c r="G15" s="2">
        <f>+G9-SUM(G10:G14)</f>
        <v>504.28699999999998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x14ac:dyDescent="0.25">
      <c r="B16" t="s">
        <v>30</v>
      </c>
      <c r="C16" s="2">
        <v>108.184</v>
      </c>
      <c r="D16" s="2"/>
      <c r="E16" s="2"/>
      <c r="F16" s="2"/>
      <c r="G16" s="2">
        <v>107.846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2:64" x14ac:dyDescent="0.25">
      <c r="B17" t="s">
        <v>31</v>
      </c>
      <c r="C17" s="2">
        <v>27.234999999999999</v>
      </c>
      <c r="D17" s="2"/>
      <c r="E17" s="2"/>
      <c r="F17" s="2"/>
      <c r="G17" s="2">
        <v>28.16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2:64" x14ac:dyDescent="0.25">
      <c r="B18" t="s">
        <v>32</v>
      </c>
      <c r="C18" s="2">
        <v>34.744</v>
      </c>
      <c r="D18" s="2"/>
      <c r="E18" s="2"/>
      <c r="F18" s="2"/>
      <c r="G18" s="2">
        <v>36.725000000000001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2:64" x14ac:dyDescent="0.25">
      <c r="B19" t="s">
        <v>33</v>
      </c>
      <c r="C19" s="2">
        <v>62.912999999999997</v>
      </c>
      <c r="D19" s="2"/>
      <c r="E19" s="2"/>
      <c r="F19" s="2"/>
      <c r="G19" s="2">
        <v>68.222999999999999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2:64" x14ac:dyDescent="0.25">
      <c r="B20" t="s">
        <v>34</v>
      </c>
      <c r="C20" s="2">
        <v>29.385000000000002</v>
      </c>
      <c r="D20" s="2"/>
      <c r="E20" s="2"/>
      <c r="F20" s="2"/>
      <c r="G20" s="2">
        <v>29.951000000000001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2:64" x14ac:dyDescent="0.25">
      <c r="B21" t="s">
        <v>37</v>
      </c>
      <c r="C21" s="2">
        <v>3.0209999999999999</v>
      </c>
      <c r="D21" s="2"/>
      <c r="E21" s="2"/>
      <c r="F21" s="2"/>
      <c r="G21" s="2">
        <v>-1.522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2:64" x14ac:dyDescent="0.25">
      <c r="B22" t="s">
        <v>35</v>
      </c>
      <c r="C22" s="2">
        <v>10.5</v>
      </c>
      <c r="D22" s="2"/>
      <c r="E22" s="2"/>
      <c r="F22" s="2"/>
      <c r="G22" s="2">
        <v>32.271999999999998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2:64" x14ac:dyDescent="0.25">
      <c r="B23" t="s">
        <v>22</v>
      </c>
      <c r="C23" s="2">
        <v>0.41099999999999998</v>
      </c>
      <c r="D23" s="2"/>
      <c r="E23" s="2"/>
      <c r="F23" s="2"/>
      <c r="G23" s="2">
        <v>2.7450000000000001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2:64" x14ac:dyDescent="0.25">
      <c r="B24" t="s">
        <v>36</v>
      </c>
      <c r="C24" s="2">
        <f t="shared" ref="C24:F24" si="3">+C15-SUM(C16:C23)</f>
        <v>219.38499999999993</v>
      </c>
      <c r="D24" s="2">
        <f t="shared" si="3"/>
        <v>0</v>
      </c>
      <c r="E24" s="2">
        <f t="shared" si="3"/>
        <v>0</v>
      </c>
      <c r="F24" s="2">
        <f t="shared" si="3"/>
        <v>0</v>
      </c>
      <c r="G24" s="2">
        <f>+G15-SUM(G16:G23)</f>
        <v>199.88699999999994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2:64" x14ac:dyDescent="0.25">
      <c r="B25" t="s">
        <v>39</v>
      </c>
      <c r="C25" s="2">
        <v>0.44600000000000001</v>
      </c>
      <c r="D25" s="2"/>
      <c r="E25" s="2"/>
      <c r="F25" s="2"/>
      <c r="G25" s="2">
        <v>0.80800000000000005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2:64" x14ac:dyDescent="0.25">
      <c r="B26" t="s">
        <v>38</v>
      </c>
      <c r="C26" s="2">
        <v>42.308999999999997</v>
      </c>
      <c r="D26" s="2"/>
      <c r="E26" s="2"/>
      <c r="F26" s="2"/>
      <c r="G26" s="2">
        <v>48.436999999999998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2:64" x14ac:dyDescent="0.25">
      <c r="B27" t="s">
        <v>22</v>
      </c>
      <c r="C27" s="2">
        <v>0.05</v>
      </c>
      <c r="D27" s="2"/>
      <c r="E27" s="2"/>
      <c r="F27" s="2"/>
      <c r="G27" s="2">
        <v>0.107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2:64" x14ac:dyDescent="0.25">
      <c r="B28" t="s">
        <v>40</v>
      </c>
      <c r="C28" s="2">
        <f t="shared" ref="C28:F28" si="4">+C24+C25-C26-C27</f>
        <v>177.47199999999992</v>
      </c>
      <c r="D28" s="2">
        <f t="shared" si="4"/>
        <v>0</v>
      </c>
      <c r="E28" s="2">
        <f t="shared" si="4"/>
        <v>0</v>
      </c>
      <c r="F28" s="2">
        <f t="shared" si="4"/>
        <v>0</v>
      </c>
      <c r="G28" s="2">
        <f>+G24+G25-G26-G27</f>
        <v>152.15099999999993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2:64" x14ac:dyDescent="0.25">
      <c r="B29" t="s">
        <v>41</v>
      </c>
      <c r="C29" s="2">
        <v>40.999000000000002</v>
      </c>
      <c r="D29" s="2"/>
      <c r="E29" s="2"/>
      <c r="F29" s="2"/>
      <c r="G29" s="2">
        <v>41.268999999999998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2:64" x14ac:dyDescent="0.25">
      <c r="B30" t="s">
        <v>42</v>
      </c>
      <c r="C30" s="2">
        <v>0</v>
      </c>
      <c r="D30" s="2"/>
      <c r="E30" s="2"/>
      <c r="F30" s="2"/>
      <c r="G30" s="2">
        <v>-0.53700000000000003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2:64" x14ac:dyDescent="0.25">
      <c r="B31" t="s">
        <v>43</v>
      </c>
      <c r="C31" s="2">
        <f t="shared" ref="C31:F31" si="5">+C28-C29-C30</f>
        <v>136.47299999999993</v>
      </c>
      <c r="D31" s="2">
        <f t="shared" si="5"/>
        <v>0</v>
      </c>
      <c r="E31" s="2">
        <f t="shared" si="5"/>
        <v>0</v>
      </c>
      <c r="F31" s="2">
        <f t="shared" si="5"/>
        <v>0</v>
      </c>
      <c r="G31" s="2">
        <f>+G28-G29-G30</f>
        <v>111.41899999999993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2:6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2:64" x14ac:dyDescent="0.25">
      <c r="B33" t="s">
        <v>44</v>
      </c>
      <c r="C33" s="6">
        <f t="shared" ref="C33:F33" si="6">+C31/C34</f>
        <v>1.400024620687532</v>
      </c>
      <c r="D33" s="6" t="e">
        <f t="shared" si="6"/>
        <v>#DIV/0!</v>
      </c>
      <c r="E33" s="6" t="e">
        <f t="shared" si="6"/>
        <v>#DIV/0!</v>
      </c>
      <c r="F33" s="6" t="e">
        <f t="shared" si="6"/>
        <v>#DIV/0!</v>
      </c>
      <c r="G33" s="6">
        <f>+G31/G34</f>
        <v>1.3087178161999615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2:64" x14ac:dyDescent="0.25">
      <c r="B34" t="s">
        <v>3</v>
      </c>
      <c r="C34" s="2">
        <v>97.478999999999999</v>
      </c>
      <c r="D34" s="2"/>
      <c r="E34" s="2"/>
      <c r="F34" s="2"/>
      <c r="G34" s="2">
        <v>85.135999999999996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2:6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2:64" x14ac:dyDescent="0.25">
      <c r="B36" t="s">
        <v>45</v>
      </c>
      <c r="C36" s="2"/>
      <c r="D36" s="2"/>
      <c r="E36" s="2"/>
      <c r="F36" s="2"/>
      <c r="G36" s="7">
        <f>+G3/C3-1</f>
        <v>7.1940971187340885E-3</v>
      </c>
      <c r="H36" s="7" t="e">
        <f t="shared" ref="H36:J39" si="7">+H3/D3-1</f>
        <v>#DIV/0!</v>
      </c>
      <c r="I36" s="7" t="e">
        <f t="shared" si="7"/>
        <v>#DIV/0!</v>
      </c>
      <c r="J36" s="7" t="e">
        <f t="shared" si="7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2:64" x14ac:dyDescent="0.25">
      <c r="B37" t="s">
        <v>46</v>
      </c>
      <c r="C37" s="2"/>
      <c r="D37" s="2"/>
      <c r="E37" s="2"/>
      <c r="F37" s="2"/>
      <c r="G37" s="7">
        <f t="shared" ref="G37:G39" si="8">+G4/C4-1</f>
        <v>2.0911631492724458E-2</v>
      </c>
      <c r="H37" s="7" t="e">
        <f t="shared" si="7"/>
        <v>#DIV/0!</v>
      </c>
      <c r="I37" s="7" t="e">
        <f t="shared" si="7"/>
        <v>#DIV/0!</v>
      </c>
      <c r="J37" s="7" t="e">
        <f t="shared" si="7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2:64" x14ac:dyDescent="0.25">
      <c r="B38" t="s">
        <v>47</v>
      </c>
      <c r="C38" s="2"/>
      <c r="D38" s="2"/>
      <c r="E38" s="2"/>
      <c r="F38" s="2"/>
      <c r="G38" s="7">
        <f t="shared" si="8"/>
        <v>-3.1850777371442707E-2</v>
      </c>
      <c r="H38" s="7" t="e">
        <f t="shared" si="7"/>
        <v>#DIV/0!</v>
      </c>
      <c r="I38" s="7" t="e">
        <f t="shared" si="7"/>
        <v>#DIV/0!</v>
      </c>
      <c r="J38" s="7" t="e">
        <f t="shared" si="7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2:64" x14ac:dyDescent="0.25">
      <c r="B39" t="s">
        <v>48</v>
      </c>
      <c r="C39" s="2"/>
      <c r="D39" s="2"/>
      <c r="E39" s="2"/>
      <c r="F39" s="2"/>
      <c r="G39" s="7">
        <f t="shared" si="8"/>
        <v>0.16010809331600218</v>
      </c>
      <c r="H39" s="7" t="e">
        <f t="shared" si="7"/>
        <v>#DIV/0!</v>
      </c>
      <c r="I39" s="7" t="e">
        <f t="shared" si="7"/>
        <v>#DIV/0!</v>
      </c>
      <c r="J39" s="7" t="e">
        <f t="shared" si="7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2:64" x14ac:dyDescent="0.25">
      <c r="B40" s="1" t="s">
        <v>49</v>
      </c>
      <c r="C40" s="5"/>
      <c r="D40" s="5"/>
      <c r="E40" s="5"/>
      <c r="F40" s="5"/>
      <c r="G40" s="8">
        <f>+G9/C9-1</f>
        <v>3.2319959688543953E-2</v>
      </c>
      <c r="H40" s="8" t="e">
        <f t="shared" ref="H40:J40" si="9">+H9/D9-1</f>
        <v>#DIV/0!</v>
      </c>
      <c r="I40" s="8" t="e">
        <f t="shared" si="9"/>
        <v>#DIV/0!</v>
      </c>
      <c r="J40" s="8" t="e">
        <f t="shared" si="9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2:64" x14ac:dyDescent="0.25">
      <c r="B41" t="s">
        <v>50</v>
      </c>
      <c r="C41" s="7">
        <f t="shared" ref="C41:G41" si="10">+C15/C9</f>
        <v>0.51615529488683742</v>
      </c>
      <c r="D41" s="7" t="e">
        <f t="shared" si="10"/>
        <v>#DIV/0!</v>
      </c>
      <c r="E41" s="7" t="e">
        <f t="shared" si="10"/>
        <v>#DIV/0!</v>
      </c>
      <c r="F41" s="7" t="e">
        <f t="shared" si="10"/>
        <v>#DIV/0!</v>
      </c>
      <c r="G41" s="7">
        <f>+G15/G9</f>
        <v>0.50857684569342398</v>
      </c>
      <c r="H41" s="7" t="e">
        <f t="shared" ref="H41:J41" si="11">+H15/H9</f>
        <v>#DIV/0!</v>
      </c>
      <c r="I41" s="7" t="e">
        <f t="shared" si="11"/>
        <v>#DIV/0!</v>
      </c>
      <c r="J41" s="7" t="e">
        <f t="shared" si="11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2:64" x14ac:dyDescent="0.25">
      <c r="B42" t="s">
        <v>51</v>
      </c>
      <c r="C42" s="7">
        <f t="shared" ref="C42:G42" si="12">+C24/C9</f>
        <v>0.22840208595127015</v>
      </c>
      <c r="D42" s="7" t="e">
        <f t="shared" si="12"/>
        <v>#DIV/0!</v>
      </c>
      <c r="E42" s="7" t="e">
        <f t="shared" si="12"/>
        <v>#DIV/0!</v>
      </c>
      <c r="F42" s="7" t="e">
        <f t="shared" si="12"/>
        <v>#DIV/0!</v>
      </c>
      <c r="G42" s="7">
        <f>+G24/G9</f>
        <v>0.20158738963154202</v>
      </c>
      <c r="H42" s="7" t="e">
        <f t="shared" ref="H42:J42" si="13">+H24/H9</f>
        <v>#DIV/0!</v>
      </c>
      <c r="I42" s="7" t="e">
        <f t="shared" si="13"/>
        <v>#DIV/0!</v>
      </c>
      <c r="J42" s="7" t="e">
        <f t="shared" si="13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2:64" x14ac:dyDescent="0.25">
      <c r="B43" t="s">
        <v>52</v>
      </c>
      <c r="C43" s="7">
        <f t="shared" ref="C43:G43" si="14">+C29/C28</f>
        <v>0.2310167237648757</v>
      </c>
      <c r="D43" s="7" t="e">
        <f t="shared" si="14"/>
        <v>#DIV/0!</v>
      </c>
      <c r="E43" s="7" t="e">
        <f t="shared" si="14"/>
        <v>#DIV/0!</v>
      </c>
      <c r="F43" s="7" t="e">
        <f t="shared" si="14"/>
        <v>#DIV/0!</v>
      </c>
      <c r="G43" s="7">
        <f>+G29/G28</f>
        <v>0.27123712627587082</v>
      </c>
      <c r="H43" s="7" t="e">
        <f t="shared" ref="H43:J43" si="15">+H29/H28</f>
        <v>#DIV/0!</v>
      </c>
      <c r="I43" s="7" t="e">
        <f t="shared" si="15"/>
        <v>#DIV/0!</v>
      </c>
      <c r="J43" s="7" t="e">
        <f t="shared" si="15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2:6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2:6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2:6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2:6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2:6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3:6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3:6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3:6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3:6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3:6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3:6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3:6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3:6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3:6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3:6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3:6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3:6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3:6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3:6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3:6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3:6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3:6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3:6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3:6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3:6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3:6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3:6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3:6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3:6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3:6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3:6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3:6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3:6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3:6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3:6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3:6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3:6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3:6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3:6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3:6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3:6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3:6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3:6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3:6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3:6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3:6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3:6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3:6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3:6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3:6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3:6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3:6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3:6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3:6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3:6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3:6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3:6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3:6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3:6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3:6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3:6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3:6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3:6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3:6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3:6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3:6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3:6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3:6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3:6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3:6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3:6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3:6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3:6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3:6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3:6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3:6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3:6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3:6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3:6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3:6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3:6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3:6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3:6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3:6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3:6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3:6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3:6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3:6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3:6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3:6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3:6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3:6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3:6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3:6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3:6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3:6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3:6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3:6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3:6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3:6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3:6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3:6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3:6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3:6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3:6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3:6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3:6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3:6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3:6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3:6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3:6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3:6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3:6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3:6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3:6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3:6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3:6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3:6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3:6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3:6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3:6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3:6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3:6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3:6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3:6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3:6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3:6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3:6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3:6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3:6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3:6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3:6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3:6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3:6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3:6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3:6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3:6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3:6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3:6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3:6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3:6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3:6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3:64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3:64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3:64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3:64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3:64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3:64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3:64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3:64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3:64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3:64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3:64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3:64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3:64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3:64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3:64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3:64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3:64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3:64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3:6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3:64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3:64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3:6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3:64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3:64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3:64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3:64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3:64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3:64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3:64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3:6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3:64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3:64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3:64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3:64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3:64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3:64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3:64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3:64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3:64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3:64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3:64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3:64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3:64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3:64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3:64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3:64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3:64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3:64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3:64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3:64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3:64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3:64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3:64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3:64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3:64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3:64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3:64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3:64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3:64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3:64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3:64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3:64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3:64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3:64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3:64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3:64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3:64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3:64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3:64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3:6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3:64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3:64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3:6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3:64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3:64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3:64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3:64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3:64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3:6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3:64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3:64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3:64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3:64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3:64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3:64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3:64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3:64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3:64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3:64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3:64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3:64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3:64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3:64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3:64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3:64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3:64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3:64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3:64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3:64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3:64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3:64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3:64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3:64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3:64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3:64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3:64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3:64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3:64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3:64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3:64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3:6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3:64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3:64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3:6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3:6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3:64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3:6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3:64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3:64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3:64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3:64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3:64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3:64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3:64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3:64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3:64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3:64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3:64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3:64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3:64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3:64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3:6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3:64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3:64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3:64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3:64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3:64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3:6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3:64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3:64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3:64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3:64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3:64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3:64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3:64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3:64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3:64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3:64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3:64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3:64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3:64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3:64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3:64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3:64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3:64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3:64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3:64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3:64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3:64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3:64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3:64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3:64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3:64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3:64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3:64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3:64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3:64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3:64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3:64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3:64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3:64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3:64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3:64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3:64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 spans="3:64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 spans="3:64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 spans="3:64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 spans="3:64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 spans="3:64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 spans="3:64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 spans="3:64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 spans="3:64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 spans="3:64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 spans="3:64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 spans="3:64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 spans="3:64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 spans="3:64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 spans="3:64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 spans="3:64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 spans="3:64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 spans="3:64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 spans="3:64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 spans="3:64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 spans="3:64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 spans="3:64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 spans="3:64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 spans="3:64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 spans="3:64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 spans="3:64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 spans="3:64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 spans="3:64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 spans="3:64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 spans="3:64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 spans="3:64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 spans="3:64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 spans="3:64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 spans="3:64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 spans="3:64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 spans="3:64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 spans="3:64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 spans="3:64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 spans="3:64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 spans="3:64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 spans="3:64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 spans="3:64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 spans="3:64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 spans="3:64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 spans="3:64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 spans="3:64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 spans="3:64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 spans="3:64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 spans="3:64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 spans="3:64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 spans="3:64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 spans="3:64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 spans="3:64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 spans="3:64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 spans="3:64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 spans="3:64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 spans="3:64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 spans="3:64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 spans="3:64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 spans="3:64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 spans="3:64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 spans="3:64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 spans="3:64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 spans="3:64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 spans="3:64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 spans="3:64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 spans="3:64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 spans="3:64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 spans="3:64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 spans="3:64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 spans="3:64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 spans="3:64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 spans="3:64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 spans="3:64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 spans="3:64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 spans="3:64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 spans="3:64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 spans="3:64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 spans="3:64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 spans="3:64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 spans="3:64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 spans="3:64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 spans="3:64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 spans="3:64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 spans="3:64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 spans="3:64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 spans="3:64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 spans="3:64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 spans="3:64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 spans="3:64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 spans="3:64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 spans="3:64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 spans="3:64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 spans="3:64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 spans="3:64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 spans="3:64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 spans="3:64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 spans="3:64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 spans="3:64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 spans="3:64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 spans="3:64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 spans="3:64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 spans="3:64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 spans="3:64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 spans="3:64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 spans="3:64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 spans="3:64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 spans="3:64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 spans="3:64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 spans="3:64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 spans="3:64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 spans="3:64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 spans="3:64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 spans="3:64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 spans="3:64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 spans="3:64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 spans="3:64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 spans="3:64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 spans="3:64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 spans="3:64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 spans="3:64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 spans="3:64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 spans="3:64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 spans="3:64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 spans="3:64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 spans="3:64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 spans="3:64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 spans="3:64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 spans="3:64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 spans="3:64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 spans="3:64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 spans="3:64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 spans="3:64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 spans="3:64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 spans="3:64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 spans="3:64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 spans="3:64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 spans="3:64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 spans="3:64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 spans="3:64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 spans="3:64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 spans="3:64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 spans="3:64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 spans="3:64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 spans="3:64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 spans="3:64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 spans="3:64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 spans="3:64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 spans="3:64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 spans="3:64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 spans="3:64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 spans="3:64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 spans="3:64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 spans="3:64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 spans="3:64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 spans="3:64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 spans="3:64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 spans="3:64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 spans="3:64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 spans="3:64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 spans="3:64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 spans="3:64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 spans="3:64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 spans="3:64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 spans="3:64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 spans="3:64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 spans="3:64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 spans="3:64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 spans="3:64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 spans="3:64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 spans="3:64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 spans="3:64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 spans="3:64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 spans="3:64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 spans="3:64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 spans="3:64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 spans="3:64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 spans="3:64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 spans="3:64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 spans="3:64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 spans="3:64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 spans="3:64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 spans="3:64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 spans="3:64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 spans="3:64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 spans="3:64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 spans="3:64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 spans="3:64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 spans="3:64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 spans="3:64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 spans="3:64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 spans="3:64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 spans="3:64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 spans="3:64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 spans="3:64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 spans="3:64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 spans="3:64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 spans="3:64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 spans="3:64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 spans="3:64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 spans="3:64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 spans="3:64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 spans="3:64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 spans="3:64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 spans="3:64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 spans="3:64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 spans="3:64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 spans="3:64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 spans="3:64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 spans="3:64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 spans="3:64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 spans="3:64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 spans="3:64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 spans="3:64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 spans="3:64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 spans="3:64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 spans="3:64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 spans="3:64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 spans="3:64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 spans="3:64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 spans="3:64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 spans="3:64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 spans="3:64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 spans="3:64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 spans="3:64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 spans="3:64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 spans="3:64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 spans="3:64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 spans="3:64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 spans="3:64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 spans="3:64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 spans="3:64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 spans="3:64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 spans="3:64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 spans="3:64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 spans="3:64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 spans="3:64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 spans="3:64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 spans="3:64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 spans="3:64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 spans="3:64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 spans="3:64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 spans="3:64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 spans="3:64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 spans="3:64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 spans="3:64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 spans="3:64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 spans="3:64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 spans="3:64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 spans="3:64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 spans="3:64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 spans="3:64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 spans="3:64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 spans="3:64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 spans="3:64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 spans="3:64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 spans="3:64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 spans="3:64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 spans="3:64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 spans="3:64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 spans="3:64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 spans="3:64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 spans="3:64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spans="3:64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spans="3:64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 spans="3:64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 spans="3:64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 spans="3:64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 spans="3:64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 spans="3:64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 spans="3:64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 spans="3:64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 spans="3:64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 spans="3:64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 spans="3:64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 spans="3:64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 spans="3:64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 spans="3:64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 spans="3:64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 spans="3:64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 spans="3:64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 spans="3:64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 spans="3:64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 spans="3:64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 spans="3:64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 spans="3:64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 spans="3:64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 spans="3:64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 spans="3:64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 spans="3:64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 spans="3:64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 spans="3:64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 spans="3:64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 spans="3:64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 spans="3:64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 spans="3:64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 spans="3:64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 spans="3:64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 spans="3:64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 spans="3:64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 spans="3:64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 spans="3:64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 spans="3:64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 spans="3:64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 spans="3:64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 spans="3:64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 spans="3:64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 spans="3:64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 spans="3:64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 spans="3:64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 spans="3:64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 spans="3:64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 spans="3:64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 spans="3:64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 spans="3:64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 spans="3:64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 spans="3:64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 spans="3:64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 spans="3:64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</sheetData>
  <hyperlinks>
    <hyperlink ref="A1" location="Main!A1" display="Main" xr:uid="{9B8792BD-7CE2-4B88-A088-8710DE14B1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2025-06-27T12:03:09Z</dcterms:created>
  <dcterms:modified xsi:type="dcterms:W3CDTF">2025-06-27T12:19:14Z</dcterms:modified>
</cp:coreProperties>
</file>