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F4866C1-D7AD-43F9-B4A4-D374E4DD5A1C}" xr6:coauthVersionLast="47" xr6:coauthVersionMax="47" xr10:uidLastSave="{00000000-0000-0000-0000-000000000000}"/>
  <bookViews>
    <workbookView xWindow="19095" yWindow="0" windowWidth="19410" windowHeight="20925" xr2:uid="{FE2400EE-DFF5-46AE-8520-2B6C3CEB7A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4" i="2"/>
  <c r="J23" i="2"/>
  <c r="J22" i="2"/>
  <c r="J21" i="2"/>
  <c r="J20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I26" i="2"/>
  <c r="I25" i="2"/>
  <c r="I24" i="2"/>
  <c r="H23" i="2"/>
  <c r="G23" i="2"/>
  <c r="H22" i="2"/>
  <c r="G22" i="2"/>
  <c r="H21" i="2"/>
  <c r="G21" i="2"/>
  <c r="H20" i="2"/>
  <c r="G20" i="2"/>
  <c r="I23" i="2"/>
  <c r="I22" i="2"/>
  <c r="I21" i="2"/>
  <c r="I20" i="2"/>
  <c r="H11" i="2"/>
  <c r="J6" i="1"/>
  <c r="J5" i="1"/>
  <c r="J8" i="2"/>
  <c r="J10" i="2" s="1"/>
  <c r="J13" i="2" s="1"/>
  <c r="J15" i="2" s="1"/>
  <c r="J17" i="2" s="1"/>
  <c r="I8" i="2"/>
  <c r="I10" i="2" s="1"/>
  <c r="I13" i="2" s="1"/>
  <c r="I15" i="2" s="1"/>
  <c r="I17" i="2" s="1"/>
  <c r="H8" i="2"/>
  <c r="H10" i="2" s="1"/>
  <c r="H13" i="2" s="1"/>
  <c r="H15" i="2" s="1"/>
  <c r="H17" i="2" s="1"/>
  <c r="F8" i="2"/>
  <c r="F10" i="2" s="1"/>
  <c r="F13" i="2" s="1"/>
  <c r="F15" i="2" s="1"/>
  <c r="F17" i="2" s="1"/>
  <c r="E8" i="2"/>
  <c r="E10" i="2" s="1"/>
  <c r="E13" i="2" s="1"/>
  <c r="E15" i="2" s="1"/>
  <c r="E17" i="2" s="1"/>
  <c r="D8" i="2"/>
  <c r="D10" i="2" s="1"/>
  <c r="D13" i="2" s="1"/>
  <c r="D15" i="2" s="1"/>
  <c r="D17" i="2" s="1"/>
  <c r="C8" i="2"/>
  <c r="C10" i="2" s="1"/>
  <c r="C13" i="2" s="1"/>
  <c r="C15" i="2" s="1"/>
  <c r="C17" i="2" s="1"/>
  <c r="G8" i="2"/>
  <c r="G10" i="2" s="1"/>
  <c r="G13" i="2" s="1"/>
  <c r="G15" i="2" s="1"/>
  <c r="G17" i="2" s="1"/>
  <c r="J4" i="1"/>
  <c r="J7" i="1" l="1"/>
</calcChain>
</file>

<file path=xl/sharedStrings.xml><?xml version="1.0" encoding="utf-8"?>
<sst xmlns="http://schemas.openxmlformats.org/spreadsheetml/2006/main" count="48" uniqueCount="45">
  <si>
    <t>Tapestry</t>
  </si>
  <si>
    <t>TPR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</si>
  <si>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</si>
  <si>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</si>
  <si>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</si>
  <si>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</si>
  <si>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</si>
  <si>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</si>
  <si>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</si>
  <si>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</si>
  <si>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</si>
  <si>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</si>
  <si>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</si>
  <si>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</si>
  <si>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</si>
  <si>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</si>
  <si>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</si>
  <si>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</si>
  <si>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</si>
  <si>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</si>
  <si>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</si>
  <si>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</si>
  <si>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</si>
  <si>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</si>
  <si>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Other Expenses</t>
  </si>
  <si>
    <t>Interest Expense</t>
  </si>
  <si>
    <t>Pretax Income</t>
  </si>
  <si>
    <t>Tax Expense</t>
  </si>
  <si>
    <t>Net Income</t>
  </si>
  <si>
    <t>EPS</t>
  </si>
  <si>
    <t>Coach</t>
  </si>
  <si>
    <t>Kate Spade</t>
  </si>
  <si>
    <t>Stuart Weitzman</t>
  </si>
  <si>
    <t>FQ325</t>
  </si>
  <si>
    <t>Notes</t>
  </si>
  <si>
    <t>x</t>
  </si>
  <si>
    <t>Merger with Capri Holding -&gt; terminated</t>
  </si>
  <si>
    <t>Women's Wear -&gt; hand bags, dresses, shoes etc.</t>
  </si>
  <si>
    <t>Coach Growth</t>
  </si>
  <si>
    <t>Kate Spade Growth</t>
  </si>
  <si>
    <t>Stuart Weitzman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</si>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</sst>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9" fontId="0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07F5-F476-4E11-9EC5-14C465BA1847}">
  <dimension ref="A1:K15"/>
  <sheetViews>
    <sheetView tabSelected="1" topLeftCell="C1" zoomScale="200" zoomScaleNormal="200" workbookViewId="0">
      <selection activeCell="K7" sqref="K7"/>
    </sheetView>
  </sheetViews>
  <sheetFormatPr defaultRowHeight="15" x14ac:dyDescent="0.25"/>
  <cols>
    <col min="1" max="1" width="5.140625" customWidth="1"/>
  </cols>
  <sheetData>
    <row r="1" spans="1:11" x14ac:dyDescent="0.25">
      <c r="A1" s="1" t="s">
        <v>0</v>
      </c>
    </row>
    <row r="2" spans="1:11" x14ac:dyDescent="0.25">
      <c r="A2" t="s">
        <v>2</v>
      </c>
      <c r="I2" t="s">
        <v>4</v>
      </c>
      <c r="J2">
        <v>81.58</v>
      </c>
    </row>
    <row r="3" spans="1:11" x14ac:dyDescent="0.25">
      <c r="I3" t="s">
        <v>5</v>
      </c>
      <c r="J3" s="2">
        <v>207.690147</v>
      </c>
      <c r="K3" s="4" t="s">
        <v>33</v>
      </c>
    </row>
    <row r="4" spans="1:11" x14ac:dyDescent="0.25">
      <c r="B4" t="s">
        <v>1</v>
      </c>
      <c r="I4" t="s">
        <v>6</v>
      </c>
      <c r="J4" s="2">
        <f>+J2*J3</f>
        <v>16943.36219226</v>
      </c>
    </row>
    <row r="5" spans="1:11" x14ac:dyDescent="0.25">
      <c r="B5" t="s">
        <v>3</v>
      </c>
      <c r="I5" t="s">
        <v>7</v>
      </c>
      <c r="J5" s="2">
        <f>1037.7+19.3</f>
        <v>1057</v>
      </c>
      <c r="K5" s="4" t="s">
        <v>33</v>
      </c>
    </row>
    <row r="6" spans="1:11" x14ac:dyDescent="0.25">
      <c r="I6" t="s">
        <v>8</v>
      </c>
      <c r="J6" s="2">
        <f>2377.1+319.9</f>
        <v>2697</v>
      </c>
      <c r="K6" s="4" t="s">
        <v>33</v>
      </c>
    </row>
    <row r="7" spans="1:11" x14ac:dyDescent="0.25">
      <c r="I7" t="s">
        <v>9</v>
      </c>
      <c r="J7" s="2">
        <f>+J4-J5+J6</f>
        <v>18583.36219226</v>
      </c>
    </row>
    <row r="8" spans="1:11" x14ac:dyDescent="0.25">
      <c r="J8" s="3"/>
    </row>
    <row r="13" spans="1:11" x14ac:dyDescent="0.25">
      <c r="A13" s="8" t="s">
        <v>35</v>
      </c>
      <c r="B13" s="7" t="s">
        <v>34</v>
      </c>
    </row>
    <row r="14" spans="1:11" x14ac:dyDescent="0.25">
      <c r="B14" t="s">
        <v>36</v>
      </c>
    </row>
    <row r="15" spans="1:11" x14ac:dyDescent="0.25">
      <c r="B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6D42-E98E-4FF8-9D3E-4E75504DDB44}">
  <dimension ref="A1:FC370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159" x14ac:dyDescent="0.25">
      <c r="A1" s="5" t="s">
        <v>10</v>
      </c>
    </row>
    <row r="2" spans="1:159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59" x14ac:dyDescent="0.25">
      <c r="B3" t="s">
        <v>30</v>
      </c>
      <c r="C3" s="10">
        <v>1157.4000000000001</v>
      </c>
      <c r="D3" s="10">
        <v>1541.9</v>
      </c>
      <c r="E3" s="10">
        <v>1145.5999999999999</v>
      </c>
      <c r="F3" s="10"/>
      <c r="G3" s="10">
        <v>1170.5999999999999</v>
      </c>
      <c r="H3" s="10">
        <v>1709.3</v>
      </c>
      <c r="I3" s="10">
        <v>1293.5</v>
      </c>
      <c r="J3" s="1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x14ac:dyDescent="0.25">
      <c r="B4" t="s">
        <v>31</v>
      </c>
      <c r="C4" s="10">
        <v>303.2</v>
      </c>
      <c r="D4" s="10">
        <v>460.4</v>
      </c>
      <c r="E4" s="10">
        <v>280.7</v>
      </c>
      <c r="F4" s="10"/>
      <c r="G4" s="10">
        <v>283.2</v>
      </c>
      <c r="H4" s="10">
        <v>416.4</v>
      </c>
      <c r="I4" s="10">
        <v>244.9</v>
      </c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x14ac:dyDescent="0.25">
      <c r="B5" t="s">
        <v>32</v>
      </c>
      <c r="C5" s="10">
        <v>52.6</v>
      </c>
      <c r="D5" s="10">
        <v>82.2</v>
      </c>
      <c r="E5" s="10">
        <v>56.1</v>
      </c>
      <c r="F5" s="10"/>
      <c r="G5" s="10">
        <v>53.7</v>
      </c>
      <c r="H5" s="10">
        <v>69.7</v>
      </c>
      <c r="I5" s="10">
        <v>46.2</v>
      </c>
      <c r="J5" s="1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x14ac:dyDescent="0.25">
      <c r="B6" s="1" t="s">
        <v>19</v>
      </c>
      <c r="C6" s="11">
        <v>1513.2</v>
      </c>
      <c r="D6" s="11">
        <v>2084.5</v>
      </c>
      <c r="E6" s="11">
        <v>1482.4</v>
      </c>
      <c r="F6" s="11"/>
      <c r="G6" s="11">
        <v>1507.5</v>
      </c>
      <c r="H6" s="11">
        <v>2195.4</v>
      </c>
      <c r="I6" s="11">
        <v>1584.6</v>
      </c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x14ac:dyDescent="0.25">
      <c r="B7" t="s">
        <v>20</v>
      </c>
      <c r="C7" s="10">
        <v>415.5</v>
      </c>
      <c r="D7" s="10">
        <v>591.29999999999995</v>
      </c>
      <c r="E7" s="10">
        <v>375</v>
      </c>
      <c r="F7" s="10"/>
      <c r="G7" s="10">
        <v>372.6</v>
      </c>
      <c r="H7" s="10">
        <v>562.29999999999995</v>
      </c>
      <c r="I7" s="10">
        <v>378.8</v>
      </c>
      <c r="J7" s="1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x14ac:dyDescent="0.25">
      <c r="B8" t="s">
        <v>21</v>
      </c>
      <c r="C8" s="10">
        <f t="shared" ref="C8:F8" si="0">+C6-C7</f>
        <v>1097.7</v>
      </c>
      <c r="D8" s="10">
        <f t="shared" si="0"/>
        <v>1493.2</v>
      </c>
      <c r="E8" s="10">
        <f t="shared" si="0"/>
        <v>1107.4000000000001</v>
      </c>
      <c r="F8" s="10">
        <f t="shared" si="0"/>
        <v>0</v>
      </c>
      <c r="G8" s="10">
        <f>+G6-G7</f>
        <v>1134.9000000000001</v>
      </c>
      <c r="H8" s="10">
        <f t="shared" ref="H8:J8" si="1">+H6-H7</f>
        <v>1633.1000000000001</v>
      </c>
      <c r="I8" s="10">
        <f t="shared" si="1"/>
        <v>1205.8</v>
      </c>
      <c r="J8" s="10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B9" t="s">
        <v>22</v>
      </c>
      <c r="C9" s="10">
        <v>844.5</v>
      </c>
      <c r="D9" s="10">
        <v>1045.5999999999999</v>
      </c>
      <c r="E9" s="10">
        <v>903.1</v>
      </c>
      <c r="F9" s="10"/>
      <c r="G9" s="10">
        <v>882.9</v>
      </c>
      <c r="H9" s="10">
        <v>1140.3</v>
      </c>
      <c r="I9" s="10">
        <v>952.1</v>
      </c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B10" t="s">
        <v>23</v>
      </c>
      <c r="C10" s="10">
        <f t="shared" ref="C10:F10" si="2">+C8-C9</f>
        <v>253.20000000000005</v>
      </c>
      <c r="D10" s="10">
        <f t="shared" si="2"/>
        <v>447.60000000000014</v>
      </c>
      <c r="E10" s="10">
        <f t="shared" si="2"/>
        <v>204.30000000000007</v>
      </c>
      <c r="F10" s="10">
        <f t="shared" si="2"/>
        <v>0</v>
      </c>
      <c r="G10" s="10">
        <f>+G8-G9</f>
        <v>252.00000000000011</v>
      </c>
      <c r="H10" s="10">
        <f t="shared" ref="H10:J10" si="3">+H8-H9</f>
        <v>492.80000000000018</v>
      </c>
      <c r="I10" s="10">
        <f t="shared" si="3"/>
        <v>253.69999999999993</v>
      </c>
      <c r="J10" s="10">
        <f t="shared" si="3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B11" t="s">
        <v>25</v>
      </c>
      <c r="C11" s="10">
        <v>13.3</v>
      </c>
      <c r="D11" s="10">
        <v>49.2</v>
      </c>
      <c r="E11" s="10">
        <v>32</v>
      </c>
      <c r="F11" s="10"/>
      <c r="G11" s="10">
        <v>30.7</v>
      </c>
      <c r="H11" s="10">
        <f>120.1+24.5</f>
        <v>144.6</v>
      </c>
      <c r="I11" s="10">
        <v>15.4</v>
      </c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B12" t="s">
        <v>24</v>
      </c>
      <c r="C12" s="10">
        <v>1.4</v>
      </c>
      <c r="D12" s="10">
        <v>-4.7</v>
      </c>
      <c r="E12" s="10">
        <v>2.8</v>
      </c>
      <c r="F12" s="10"/>
      <c r="G12" s="10">
        <v>-4.4000000000000004</v>
      </c>
      <c r="H12" s="10">
        <v>2.9</v>
      </c>
      <c r="I12" s="10">
        <v>-0.8</v>
      </c>
      <c r="J12" s="1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B13" t="s">
        <v>26</v>
      </c>
      <c r="C13" s="10">
        <f t="shared" ref="C13:F13" si="4">+C10-SUM(C11:C12)</f>
        <v>238.50000000000006</v>
      </c>
      <c r="D13" s="10">
        <f t="shared" si="4"/>
        <v>403.10000000000014</v>
      </c>
      <c r="E13" s="10">
        <f t="shared" si="4"/>
        <v>169.50000000000006</v>
      </c>
      <c r="F13" s="10">
        <f t="shared" si="4"/>
        <v>0</v>
      </c>
      <c r="G13" s="10">
        <f>+G10-SUM(G11:G12)</f>
        <v>225.7000000000001</v>
      </c>
      <c r="H13" s="10">
        <f t="shared" ref="H13:J13" si="5">+H10-SUM(H11:H12)</f>
        <v>345.30000000000018</v>
      </c>
      <c r="I13" s="10">
        <f t="shared" si="5"/>
        <v>239.09999999999994</v>
      </c>
      <c r="J13" s="10">
        <f t="shared" si="5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x14ac:dyDescent="0.25">
      <c r="B14" t="s">
        <v>27</v>
      </c>
      <c r="C14" s="10">
        <v>43.5</v>
      </c>
      <c r="D14" s="10">
        <v>80.8</v>
      </c>
      <c r="E14" s="10">
        <v>30.1</v>
      </c>
      <c r="F14" s="10"/>
      <c r="G14" s="10">
        <v>39.1</v>
      </c>
      <c r="H14" s="10">
        <v>34.9</v>
      </c>
      <c r="I14" s="10">
        <v>35.799999999999997</v>
      </c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x14ac:dyDescent="0.25">
      <c r="B15" t="s">
        <v>28</v>
      </c>
      <c r="C15" s="10">
        <f t="shared" ref="C15:F15" si="6">+C13-C14</f>
        <v>195.00000000000006</v>
      </c>
      <c r="D15" s="10">
        <f t="shared" si="6"/>
        <v>322.30000000000013</v>
      </c>
      <c r="E15" s="10">
        <f t="shared" si="6"/>
        <v>139.40000000000006</v>
      </c>
      <c r="F15" s="10">
        <f t="shared" si="6"/>
        <v>0</v>
      </c>
      <c r="G15" s="10">
        <f>+G13-G14</f>
        <v>186.60000000000011</v>
      </c>
      <c r="H15" s="10">
        <f t="shared" ref="H15:J15" si="7">+H13-H14</f>
        <v>310.4000000000002</v>
      </c>
      <c r="I15" s="10">
        <f t="shared" si="7"/>
        <v>203.29999999999995</v>
      </c>
      <c r="J15" s="10">
        <f t="shared" si="7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2:159" x14ac:dyDescent="0.25">
      <c r="B17" t="s">
        <v>29</v>
      </c>
      <c r="C17" s="9">
        <f t="shared" ref="C17:F17" si="8">+C15/C18</f>
        <v>0.85413929040735892</v>
      </c>
      <c r="D17" s="9">
        <f t="shared" si="8"/>
        <v>1.405582206716093</v>
      </c>
      <c r="E17" s="9">
        <f t="shared" si="8"/>
        <v>0.60740740740740773</v>
      </c>
      <c r="F17" s="9" t="e">
        <f t="shared" si="8"/>
        <v>#DIV/0!</v>
      </c>
      <c r="G17" s="9">
        <f>+G15/G18</f>
        <v>0.80604751619870452</v>
      </c>
      <c r="H17" s="9">
        <f t="shared" ref="H17:J17" si="9">+H15/H18</f>
        <v>1.4115507048658491</v>
      </c>
      <c r="I17" s="9">
        <f t="shared" si="9"/>
        <v>0.98070429329474162</v>
      </c>
      <c r="J17" s="9" t="e">
        <f t="shared" si="9"/>
        <v>#DIV/0!</v>
      </c>
      <c r="K17" s="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2:159" x14ac:dyDescent="0.25">
      <c r="B18" t="s">
        <v>5</v>
      </c>
      <c r="C18" s="2">
        <v>228.3</v>
      </c>
      <c r="D18" s="2">
        <v>229.3</v>
      </c>
      <c r="E18" s="2">
        <v>229.5</v>
      </c>
      <c r="F18" s="2"/>
      <c r="G18" s="2">
        <v>231.5</v>
      </c>
      <c r="H18" s="2">
        <v>219.9</v>
      </c>
      <c r="I18" s="2">
        <v>207.3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2:159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2:159" x14ac:dyDescent="0.25">
      <c r="B20" t="s">
        <v>38</v>
      </c>
      <c r="C20" s="2"/>
      <c r="D20" s="2"/>
      <c r="E20" s="2"/>
      <c r="F20" s="2"/>
      <c r="G20" s="12">
        <f t="shared" ref="G20:H23" si="10">+G3/C3-1</f>
        <v>1.1404872991187087E-2</v>
      </c>
      <c r="H20" s="12">
        <f t="shared" si="10"/>
        <v>0.10856735196835055</v>
      </c>
      <c r="I20" s="12">
        <f>+I3/E3-1</f>
        <v>0.12910265363128492</v>
      </c>
      <c r="J20" s="12" t="e">
        <f>+J3/F3-1</f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2:159" x14ac:dyDescent="0.25">
      <c r="B21" t="s">
        <v>39</v>
      </c>
      <c r="C21" s="2"/>
      <c r="D21" s="2"/>
      <c r="E21" s="2"/>
      <c r="F21" s="2"/>
      <c r="G21" s="12">
        <f t="shared" si="10"/>
        <v>-6.5963060686015873E-2</v>
      </c>
      <c r="H21" s="12">
        <f t="shared" si="10"/>
        <v>-9.5569070373588194E-2</v>
      </c>
      <c r="I21" s="12">
        <f t="shared" ref="I21:J23" si="11">+I4/E4-1</f>
        <v>-0.12753829711435694</v>
      </c>
      <c r="J21" s="12" t="e">
        <f t="shared" si="11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2:159" x14ac:dyDescent="0.25">
      <c r="B22" t="s">
        <v>40</v>
      </c>
      <c r="C22" s="2"/>
      <c r="D22" s="2"/>
      <c r="E22" s="2"/>
      <c r="F22" s="2"/>
      <c r="G22" s="12">
        <f t="shared" si="10"/>
        <v>2.0912547528517234E-2</v>
      </c>
      <c r="H22" s="12">
        <f t="shared" si="10"/>
        <v>-0.15206812652068125</v>
      </c>
      <c r="I22" s="12">
        <f t="shared" si="11"/>
        <v>-0.17647058823529405</v>
      </c>
      <c r="J22" s="12" t="e">
        <f t="shared" si="11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2:159" x14ac:dyDescent="0.25">
      <c r="B23" s="1" t="s">
        <v>41</v>
      </c>
      <c r="C23" s="6"/>
      <c r="D23" s="6"/>
      <c r="E23" s="6"/>
      <c r="F23" s="6"/>
      <c r="G23" s="13">
        <f t="shared" si="10"/>
        <v>-3.7668517049960215E-3</v>
      </c>
      <c r="H23" s="13">
        <f t="shared" si="10"/>
        <v>5.3202206764212168E-2</v>
      </c>
      <c r="I23" s="13">
        <f t="shared" si="11"/>
        <v>6.8942255801403007E-2</v>
      </c>
      <c r="J23" s="13" t="e">
        <f t="shared" si="11"/>
        <v>#DIV/0!</v>
      </c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2:159" x14ac:dyDescent="0.25">
      <c r="B24" t="s">
        <v>42</v>
      </c>
      <c r="C24" s="12">
        <f t="shared" ref="C24:I24" si="12">+C8/C6</f>
        <v>0.72541633624107849</v>
      </c>
      <c r="D24" s="12">
        <f t="shared" si="12"/>
        <v>0.71633485248260975</v>
      </c>
      <c r="E24" s="12">
        <f t="shared" si="12"/>
        <v>0.74703184025903946</v>
      </c>
      <c r="F24" s="12" t="e">
        <f t="shared" si="12"/>
        <v>#DIV/0!</v>
      </c>
      <c r="G24" s="12">
        <f t="shared" si="12"/>
        <v>0.75283582089552248</v>
      </c>
      <c r="H24" s="12">
        <f t="shared" si="12"/>
        <v>0.7438735537942972</v>
      </c>
      <c r="I24" s="12">
        <f>+I8/I6</f>
        <v>0.76094913542849929</v>
      </c>
      <c r="J24" s="12" t="e">
        <f>+J8/J6</f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2:159" x14ac:dyDescent="0.25">
      <c r="B25" t="s">
        <v>43</v>
      </c>
      <c r="C25" s="12">
        <f t="shared" ref="C25:I25" si="13">+C10/C6</f>
        <v>0.16732751784298178</v>
      </c>
      <c r="D25" s="12">
        <f t="shared" si="13"/>
        <v>0.21472775245862324</v>
      </c>
      <c r="E25" s="12">
        <f t="shared" si="13"/>
        <v>0.13781705342687536</v>
      </c>
      <c r="F25" s="12" t="e">
        <f t="shared" si="13"/>
        <v>#DIV/0!</v>
      </c>
      <c r="G25" s="12">
        <f t="shared" si="13"/>
        <v>0.1671641791044777</v>
      </c>
      <c r="H25" s="12">
        <f t="shared" si="13"/>
        <v>0.22446934499407861</v>
      </c>
      <c r="I25" s="12">
        <f>+I10/I6</f>
        <v>0.16010349615044803</v>
      </c>
      <c r="J25" s="12" t="e">
        <f>+J10/J6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2:159" x14ac:dyDescent="0.25">
      <c r="B26" t="s">
        <v>44</v>
      </c>
      <c r="C26" s="12">
        <f t="shared" ref="C26:I26" si="14">+C14/C13</f>
        <v>0.1823899371069182</v>
      </c>
      <c r="D26" s="12">
        <f t="shared" si="14"/>
        <v>0.20044653932026785</v>
      </c>
      <c r="E26" s="12">
        <f t="shared" si="14"/>
        <v>0.17758112094395276</v>
      </c>
      <c r="F26" s="12" t="e">
        <f t="shared" si="14"/>
        <v>#DIV/0!</v>
      </c>
      <c r="G26" s="12">
        <f t="shared" si="14"/>
        <v>0.1732388125830748</v>
      </c>
      <c r="H26" s="12">
        <f t="shared" si="14"/>
        <v>0.10107153200115836</v>
      </c>
      <c r="I26" s="12">
        <f>+I14/I13</f>
        <v>0.14972814721873695</v>
      </c>
      <c r="J26" s="12" t="e">
        <f>+J14/J13</f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2:15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2:15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2:15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2:15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2:15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2:15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3:15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3:15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3:15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3:15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3:15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3:15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3:15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3:15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3:15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3:15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3:15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3:15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3:15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3:15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3:15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3:15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3:15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3:15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3:15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3:15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3:15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3:15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3:15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3:15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3:15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3:15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3:15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3:15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3:15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3:15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3:15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3:15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3:15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3:15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3:15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3:15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3:15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3:15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3:15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3:15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3:15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3:15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3:15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3:15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3:15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3:15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3:15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3:15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3:15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3:15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3:15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3:15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3:15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3:15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3:15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3:15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3:15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3:15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3:15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3:15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3:15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3:15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3:15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3:15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3:15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3:15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3:15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3:15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3:15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3:15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3:15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3:15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3:15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3:15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3:15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3:15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3:15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3:15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3:15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3:15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3:15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3:15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3:15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3:15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3:15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3:15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3:15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3:15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3:15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3:15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3:15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3:15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3:15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3:15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3:15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3:15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3:15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3:15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3:15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3:15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3:15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3:15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3:15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3:15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3:15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3:15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3:15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3:15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3:15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3:15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3:15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3:15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3:15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3:15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3:15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3:15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3:15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3:15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3:15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3:15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3:15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3:15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3:15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3:15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3:15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3:15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3:15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3:15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3:15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3:15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3:15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3:15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3:15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3:15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3:15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3:15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3:15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3:15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3:15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3:15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3:15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3:15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3:15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3:15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3:15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3:15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3:15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3:15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3:15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3:15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3:15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3:15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3:15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3:15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3:15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3:15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3:15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3:15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3:15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3:15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3:15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3:15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3:15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3:15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3:15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3:15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3:15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3:15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3:15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3:15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3:15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3:15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3:15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3:15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3:15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3:15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3:15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3:15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3:15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3:15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3:15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3:15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3:15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3:15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3:15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3:15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3:15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3:15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3:15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3:15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3:15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3:15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3:15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3:15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3:15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3:15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3:15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3:15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3:15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3:15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3:15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3:15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3:15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3:15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3:15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3:15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3:15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3:15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3:15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3:15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3:15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3:15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3:15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3:15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3:15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3:15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3:15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3:15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3:15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3:15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3:15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3:15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3:15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3:15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3:15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3:15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3:15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3:15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3:15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</row>
    <row r="262" spans="3:15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</row>
    <row r="263" spans="3:15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</row>
    <row r="264" spans="3:15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</row>
    <row r="265" spans="3:15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</row>
    <row r="266" spans="3:15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</row>
    <row r="267" spans="3:15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</row>
    <row r="268" spans="3:15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</row>
    <row r="269" spans="3:15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</row>
    <row r="270" spans="3:15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</row>
    <row r="271" spans="3:15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</row>
    <row r="272" spans="3:15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</row>
    <row r="273" spans="3:13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</row>
    <row r="274" spans="3:13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</row>
    <row r="275" spans="3:13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</row>
    <row r="276" spans="3:13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</row>
    <row r="277" spans="3:13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</row>
    <row r="278" spans="3:13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</row>
    <row r="279" spans="3:13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</row>
    <row r="280" spans="3:13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</row>
    <row r="281" spans="3:13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</row>
    <row r="282" spans="3:13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</row>
    <row r="283" spans="3:13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</row>
    <row r="284" spans="3:13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</row>
    <row r="285" spans="3:13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</row>
    <row r="286" spans="3:13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</row>
    <row r="287" spans="3:13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</row>
    <row r="288" spans="3:13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</row>
    <row r="289" spans="3:13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</row>
    <row r="290" spans="3:13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</row>
    <row r="291" spans="3:13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</row>
    <row r="292" spans="3:13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</row>
    <row r="293" spans="3:13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</row>
    <row r="294" spans="3:13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</row>
    <row r="295" spans="3:13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</row>
    <row r="296" spans="3:13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</row>
    <row r="297" spans="3:13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</row>
    <row r="298" spans="3:13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</row>
    <row r="299" spans="3:13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</row>
    <row r="300" spans="3:13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</row>
    <row r="301" spans="3:13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</row>
    <row r="302" spans="3:13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</row>
    <row r="303" spans="3:13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</row>
    <row r="304" spans="3:13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</row>
    <row r="305" spans="3:13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</row>
    <row r="306" spans="3:13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</row>
    <row r="307" spans="3:13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</row>
    <row r="308" spans="3:13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</row>
    <row r="309" spans="3:13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</row>
    <row r="310" spans="3:13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</row>
    <row r="311" spans="3:13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</row>
    <row r="312" spans="3:13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</row>
    <row r="313" spans="3:13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</row>
    <row r="314" spans="3:13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</row>
    <row r="315" spans="3:13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</row>
    <row r="316" spans="3:13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</row>
    <row r="317" spans="3:13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</row>
    <row r="318" spans="3:13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</row>
    <row r="319" spans="3:13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</row>
    <row r="320" spans="3:13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</row>
    <row r="321" spans="3:13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</row>
    <row r="322" spans="3:13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</row>
    <row r="323" spans="3:13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</row>
    <row r="324" spans="3:13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</row>
    <row r="325" spans="3:13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</row>
    <row r="326" spans="3:13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</row>
    <row r="327" spans="3:13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</row>
    <row r="328" spans="3:13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</row>
    <row r="329" spans="3:13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</row>
    <row r="330" spans="3:13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</row>
    <row r="331" spans="3:13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</row>
    <row r="332" spans="3:13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</row>
    <row r="333" spans="3:13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</row>
    <row r="334" spans="3:13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</row>
    <row r="335" spans="3:13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</row>
    <row r="336" spans="3:13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</row>
    <row r="337" spans="3:13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</row>
    <row r="338" spans="3:13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</row>
    <row r="339" spans="3:13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</row>
    <row r="340" spans="3:13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</row>
    <row r="341" spans="3:13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</row>
    <row r="342" spans="3:13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</row>
    <row r="343" spans="3:13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</row>
    <row r="344" spans="3:13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</row>
    <row r="345" spans="3:13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</row>
    <row r="346" spans="3:13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</row>
    <row r="347" spans="3:13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</row>
    <row r="348" spans="3:13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</row>
    <row r="349" spans="3:13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</row>
    <row r="350" spans="3:13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</row>
    <row r="351" spans="3:13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</row>
    <row r="352" spans="3:13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</row>
    <row r="353" spans="3:13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</row>
    <row r="354" spans="3:13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</row>
    <row r="355" spans="3:13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</row>
    <row r="356" spans="3:13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</row>
    <row r="357" spans="3:13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</row>
    <row r="358" spans="3:13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</row>
    <row r="359" spans="3:13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</row>
    <row r="360" spans="3:13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</row>
    <row r="361" spans="3:13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</row>
    <row r="362" spans="3:13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</row>
    <row r="363" spans="3:13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</row>
    <row r="364" spans="3:13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</row>
    <row r="365" spans="3:13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</row>
    <row r="366" spans="3:13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</row>
    <row r="367" spans="3:13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</row>
    <row r="368" spans="3:13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</row>
    <row r="369" spans="3:13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</row>
    <row r="370" spans="3:13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</row>
  </sheetData>
  <hyperlinks>
    <hyperlink ref="A1" location="Main!A1" display="Main" xr:uid="{84C1BDBC-F9DE-4F01-B0C5-FF26638BA5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2025-01-29T13:15:15Z</dcterms:created>
  <dcterms:modified xsi:type="dcterms:W3CDTF">2025-05-22T09:31:43Z</dcterms:modified>
</cp:coreProperties>
</file>