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F2A02D3-764A-4A46-B0F5-542A186B66BC}" xr6:coauthVersionLast="47" xr6:coauthVersionMax="47" xr10:uidLastSave="{00000000-0000-0000-0000-000000000000}"/>
  <bookViews>
    <workbookView xWindow="19095" yWindow="0" windowWidth="19410" windowHeight="20925" xr2:uid="{7A05730D-0989-41DD-A3D3-1AADFE011E7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I38" i="2"/>
  <c r="H38" i="2"/>
  <c r="J37" i="2"/>
  <c r="I37" i="2"/>
  <c r="H37" i="2"/>
  <c r="J36" i="2"/>
  <c r="I36" i="2"/>
  <c r="H36" i="2"/>
  <c r="F38" i="2"/>
  <c r="E38" i="2"/>
  <c r="D38" i="2"/>
  <c r="C38" i="2"/>
  <c r="F37" i="2"/>
  <c r="E37" i="2"/>
  <c r="D37" i="2"/>
  <c r="C37" i="2"/>
  <c r="F36" i="2"/>
  <c r="E36" i="2"/>
  <c r="D36" i="2"/>
  <c r="C36" i="2"/>
  <c r="G38" i="2"/>
  <c r="G37" i="2"/>
  <c r="G36" i="2"/>
  <c r="J35" i="2"/>
  <c r="I35" i="2"/>
  <c r="H35" i="2"/>
  <c r="G35" i="2"/>
  <c r="G32" i="2"/>
  <c r="F32" i="2"/>
  <c r="E32" i="2"/>
  <c r="D32" i="2"/>
  <c r="C32" i="2"/>
  <c r="J11" i="2"/>
  <c r="I11" i="2"/>
  <c r="H11" i="2"/>
  <c r="G11" i="2"/>
  <c r="F11" i="2"/>
  <c r="E11" i="2"/>
  <c r="D11" i="2"/>
  <c r="J7" i="2"/>
  <c r="I7" i="2"/>
  <c r="H7" i="2"/>
  <c r="G7" i="2"/>
  <c r="F7" i="2"/>
  <c r="E7" i="2"/>
  <c r="D7" i="2"/>
  <c r="J15" i="2"/>
  <c r="I15" i="2"/>
  <c r="H15" i="2"/>
  <c r="G15" i="2"/>
  <c r="F15" i="2"/>
  <c r="E15" i="2"/>
  <c r="D15" i="2"/>
  <c r="C15" i="2"/>
  <c r="C11" i="2"/>
  <c r="C7" i="2"/>
  <c r="J22" i="2"/>
  <c r="I22" i="2"/>
  <c r="H22" i="2"/>
  <c r="H25" i="2" s="1"/>
  <c r="H28" i="2" s="1"/>
  <c r="F22" i="2"/>
  <c r="F25" i="2" s="1"/>
  <c r="F28" i="2" s="1"/>
  <c r="F30" i="2" s="1"/>
  <c r="E22" i="2"/>
  <c r="E25" i="2" s="1"/>
  <c r="E28" i="2" s="1"/>
  <c r="E30" i="2" s="1"/>
  <c r="D22" i="2"/>
  <c r="D25" i="2" s="1"/>
  <c r="D28" i="2" s="1"/>
  <c r="D30" i="2" s="1"/>
  <c r="C22" i="2"/>
  <c r="C25" i="2" s="1"/>
  <c r="C28" i="2" s="1"/>
  <c r="C30" i="2" s="1"/>
  <c r="G22" i="2"/>
  <c r="G25" i="2" s="1"/>
  <c r="G28" i="2" s="1"/>
  <c r="G30" i="2" s="1"/>
  <c r="J7" i="1"/>
  <c r="J6" i="1"/>
  <c r="J5" i="1"/>
  <c r="J4" i="1"/>
  <c r="J3" i="1"/>
</calcChain>
</file>

<file path=xl/sharedStrings.xml><?xml version="1.0" encoding="utf-8"?>
<sst xmlns="http://schemas.openxmlformats.org/spreadsheetml/2006/main" count="54" uniqueCount="49">
  <si>
    <t>United Parcel Services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</si>
  <si>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</si>
  <si>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</si>
  <si>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</si>
  <si>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</si>
  <si>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</si>
  <si>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</si>
  <si>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</si>
  <si>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</si>
  <si>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</si>
  <si>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</si>
  <si>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</si>
  <si>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</si>
  <si>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</si>
  <si>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</si>
  <si>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</si>
  <si>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</si>
  <si>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</si>
  <si>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Comepensations &amp; benefits</t>
  </si>
  <si>
    <t>Repairs &amp; maintenance</t>
  </si>
  <si>
    <t>D&amp;A</t>
  </si>
  <si>
    <t>Purchased Transportation</t>
  </si>
  <si>
    <t xml:space="preserve">Fuel </t>
  </si>
  <si>
    <t>Gross Profit</t>
  </si>
  <si>
    <t>Other occupancy</t>
  </si>
  <si>
    <t>Other Expenses</t>
  </si>
  <si>
    <t>Operating Income</t>
  </si>
  <si>
    <t>Investment Income</t>
  </si>
  <si>
    <t>Interest Expense</t>
  </si>
  <si>
    <t>Pretax Income</t>
  </si>
  <si>
    <t>Tax Expense</t>
  </si>
  <si>
    <t>Net Income</t>
  </si>
  <si>
    <t>EPS</t>
  </si>
  <si>
    <t>Next Day Air</t>
  </si>
  <si>
    <t>Deffered</t>
  </si>
  <si>
    <t xml:space="preserve">Ground </t>
  </si>
  <si>
    <t>Cargo and other</t>
  </si>
  <si>
    <t>US Domestic Package</t>
  </si>
  <si>
    <t xml:space="preserve">Domestic </t>
  </si>
  <si>
    <t>Export</t>
  </si>
  <si>
    <t>International Package</t>
  </si>
  <si>
    <t>Forward</t>
  </si>
  <si>
    <t>Logistics</t>
  </si>
  <si>
    <t>other</t>
  </si>
  <si>
    <t>Supply Chain Solutions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</si>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</sst>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CE61-661A-484C-AD0A-171387CDF6D6}">
  <dimension ref="A1:K7"/>
  <sheetViews>
    <sheetView tabSelected="1" topLeftCell="C1" zoomScale="200" zoomScaleNormal="200" workbookViewId="0">
      <selection activeCell="J8" sqref="J8"/>
    </sheetView>
  </sheetViews>
  <sheetFormatPr defaultRowHeight="15" x14ac:dyDescent="0.25"/>
  <cols>
    <col min="1" max="1" width="3.57031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98.26</v>
      </c>
    </row>
    <row r="3" spans="1:11" x14ac:dyDescent="0.25">
      <c r="I3" t="s">
        <v>3</v>
      </c>
      <c r="J3" s="2">
        <f>113.070725+733.727081</f>
        <v>846.79780600000004</v>
      </c>
      <c r="K3" s="4" t="s">
        <v>13</v>
      </c>
    </row>
    <row r="4" spans="1:11" x14ac:dyDescent="0.25">
      <c r="I4" t="s">
        <v>4</v>
      </c>
      <c r="J4" s="2">
        <f>+J2*J3</f>
        <v>83206.352417560003</v>
      </c>
    </row>
    <row r="5" spans="1:11" x14ac:dyDescent="0.25">
      <c r="I5" t="s">
        <v>5</v>
      </c>
      <c r="J5" s="2">
        <f>4802+263</f>
        <v>5065</v>
      </c>
      <c r="K5" s="4" t="s">
        <v>13</v>
      </c>
    </row>
    <row r="6" spans="1:11" x14ac:dyDescent="0.25">
      <c r="I6" t="s">
        <v>6</v>
      </c>
      <c r="J6" s="2">
        <f>1858+19511</f>
        <v>21369</v>
      </c>
      <c r="K6" s="4" t="s">
        <v>13</v>
      </c>
    </row>
    <row r="7" spans="1:11" x14ac:dyDescent="0.25">
      <c r="I7" t="s">
        <v>7</v>
      </c>
      <c r="J7" s="2">
        <f>+J4-J5+J6</f>
        <v>99510.352417560003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C5C8-5A4C-425E-83BE-FCC3D788AA3A}">
  <dimension ref="A1:AL49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RowHeight="15" x14ac:dyDescent="0.25"/>
  <cols>
    <col min="1" max="1" width="5.42578125" bestFit="1" customWidth="1"/>
    <col min="2" max="2" width="27.140625" customWidth="1"/>
  </cols>
  <sheetData>
    <row r="1" spans="1:38" x14ac:dyDescent="0.25">
      <c r="A1" s="3" t="s">
        <v>8</v>
      </c>
    </row>
    <row r="2" spans="1:38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38" x14ac:dyDescent="0.25">
      <c r="B3" t="s">
        <v>33</v>
      </c>
      <c r="C3" s="2">
        <v>2316</v>
      </c>
      <c r="D3" s="2"/>
      <c r="E3" s="2"/>
      <c r="F3" s="2"/>
      <c r="G3" s="2">
        <v>2361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B4" t="s">
        <v>34</v>
      </c>
      <c r="C4" s="2">
        <v>1156</v>
      </c>
      <c r="D4" s="2"/>
      <c r="E4" s="2"/>
      <c r="F4" s="2"/>
      <c r="G4" s="2">
        <v>1049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B5" t="s">
        <v>35</v>
      </c>
      <c r="C5" s="2">
        <v>10762</v>
      </c>
      <c r="D5" s="2"/>
      <c r="E5" s="2"/>
      <c r="F5" s="2"/>
      <c r="G5" s="2">
        <v>10709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B6" t="s">
        <v>36</v>
      </c>
      <c r="C6" s="2">
        <v>32</v>
      </c>
      <c r="D6" s="2"/>
      <c r="E6" s="2"/>
      <c r="F6" s="2"/>
      <c r="G6" s="2">
        <v>341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B7" t="s">
        <v>37</v>
      </c>
      <c r="C7" s="2">
        <f>+SUM(C3:C6)</f>
        <v>14266</v>
      </c>
      <c r="D7" s="2">
        <f t="shared" ref="D7:J7" si="0">+SUM(D3:D6)</f>
        <v>0</v>
      </c>
      <c r="E7" s="2">
        <f t="shared" si="0"/>
        <v>0</v>
      </c>
      <c r="F7" s="2">
        <f t="shared" si="0"/>
        <v>0</v>
      </c>
      <c r="G7" s="2">
        <f t="shared" si="0"/>
        <v>14460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B8" t="s">
        <v>38</v>
      </c>
      <c r="C8" s="2">
        <v>758</v>
      </c>
      <c r="D8" s="2"/>
      <c r="E8" s="2"/>
      <c r="F8" s="2"/>
      <c r="G8" s="2">
        <v>771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B9" t="s">
        <v>39</v>
      </c>
      <c r="C9" s="2">
        <v>3350</v>
      </c>
      <c r="D9" s="2"/>
      <c r="E9" s="2"/>
      <c r="F9" s="2"/>
      <c r="G9" s="2">
        <v>3444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B10" t="s">
        <v>36</v>
      </c>
      <c r="C10" s="2">
        <v>148</v>
      </c>
      <c r="D10" s="2"/>
      <c r="E10" s="2"/>
      <c r="F10" s="2"/>
      <c r="G10" s="2">
        <v>158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B11" t="s">
        <v>40</v>
      </c>
      <c r="C11" s="2">
        <f>+SUM(C8:C10)</f>
        <v>4256</v>
      </c>
      <c r="D11" s="2">
        <f t="shared" ref="D11:J11" si="1">+SUM(D8:D10)</f>
        <v>0</v>
      </c>
      <c r="E11" s="2">
        <f t="shared" si="1"/>
        <v>0</v>
      </c>
      <c r="F11" s="2">
        <f t="shared" si="1"/>
        <v>0</v>
      </c>
      <c r="G11" s="2">
        <f t="shared" si="1"/>
        <v>4373</v>
      </c>
      <c r="H11" s="2">
        <f t="shared" si="1"/>
        <v>0</v>
      </c>
      <c r="I11" s="2">
        <f t="shared" si="1"/>
        <v>0</v>
      </c>
      <c r="J11" s="2">
        <f t="shared" si="1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B12" t="s">
        <v>41</v>
      </c>
      <c r="C12" s="2">
        <v>1280</v>
      </c>
      <c r="D12" s="2"/>
      <c r="E12" s="2"/>
      <c r="F12" s="2"/>
      <c r="G12" s="2">
        <v>726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B13" t="s">
        <v>42</v>
      </c>
      <c r="C13" s="2">
        <v>1542</v>
      </c>
      <c r="D13" s="2"/>
      <c r="E13" s="2"/>
      <c r="F13" s="2"/>
      <c r="G13" s="2">
        <v>1572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B14" t="s">
        <v>43</v>
      </c>
      <c r="C14" s="2">
        <v>362</v>
      </c>
      <c r="D14" s="2"/>
      <c r="E14" s="2"/>
      <c r="F14" s="2"/>
      <c r="G14" s="2">
        <v>415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B15" t="s">
        <v>44</v>
      </c>
      <c r="C15" s="2">
        <f>+SUM(C12:C14)</f>
        <v>3184</v>
      </c>
      <c r="D15" s="2">
        <f t="shared" ref="D15:J15" si="2">+SUM(D12:D14)</f>
        <v>0</v>
      </c>
      <c r="E15" s="2">
        <f t="shared" si="2"/>
        <v>0</v>
      </c>
      <c r="F15" s="2">
        <f t="shared" si="2"/>
        <v>0</v>
      </c>
      <c r="G15" s="2">
        <f t="shared" si="2"/>
        <v>2713</v>
      </c>
      <c r="H15" s="2">
        <f t="shared" si="2"/>
        <v>0</v>
      </c>
      <c r="I15" s="2">
        <f t="shared" si="2"/>
        <v>0</v>
      </c>
      <c r="J15" s="2">
        <f t="shared" si="2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B16" s="1" t="s">
        <v>17</v>
      </c>
      <c r="C16" s="5">
        <v>21706</v>
      </c>
      <c r="D16" s="5"/>
      <c r="E16" s="5"/>
      <c r="F16" s="5"/>
      <c r="G16" s="5">
        <v>21546</v>
      </c>
      <c r="H16" s="5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:38" x14ac:dyDescent="0.25">
      <c r="B17" t="s">
        <v>18</v>
      </c>
      <c r="C17" s="2">
        <v>11639</v>
      </c>
      <c r="D17" s="2"/>
      <c r="E17" s="2"/>
      <c r="F17" s="2"/>
      <c r="G17" s="2">
        <v>11827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:38" x14ac:dyDescent="0.25">
      <c r="B18" t="s">
        <v>19</v>
      </c>
      <c r="C18" s="2">
        <v>718</v>
      </c>
      <c r="D18" s="2"/>
      <c r="E18" s="2"/>
      <c r="F18" s="2"/>
      <c r="G18" s="2">
        <v>732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:38" x14ac:dyDescent="0.25">
      <c r="B19" t="s">
        <v>20</v>
      </c>
      <c r="C19" s="2">
        <v>898</v>
      </c>
      <c r="D19" s="2"/>
      <c r="E19" s="2"/>
      <c r="F19" s="2"/>
      <c r="G19" s="2">
        <v>912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:38" x14ac:dyDescent="0.25">
      <c r="B20" t="s">
        <v>21</v>
      </c>
      <c r="C20" s="2">
        <v>3246</v>
      </c>
      <c r="D20" s="2"/>
      <c r="E20" s="2"/>
      <c r="F20" s="2"/>
      <c r="G20" s="2">
        <v>2730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:38" x14ac:dyDescent="0.25">
      <c r="B21" t="s">
        <v>22</v>
      </c>
      <c r="C21" s="2">
        <v>1060</v>
      </c>
      <c r="D21" s="2"/>
      <c r="E21" s="2"/>
      <c r="F21" s="2"/>
      <c r="G21" s="2">
        <v>1058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:38" x14ac:dyDescent="0.25">
      <c r="B22" t="s">
        <v>23</v>
      </c>
      <c r="C22" s="2">
        <f t="shared" ref="C22:F22" si="3">+C16-SUM(C17:C21)</f>
        <v>4145</v>
      </c>
      <c r="D22" s="2">
        <f t="shared" si="3"/>
        <v>0</v>
      </c>
      <c r="E22" s="2">
        <f t="shared" si="3"/>
        <v>0</v>
      </c>
      <c r="F22" s="2">
        <f t="shared" si="3"/>
        <v>0</v>
      </c>
      <c r="G22" s="2">
        <f>+G16-SUM(G17:G21)</f>
        <v>4287</v>
      </c>
      <c r="H22" s="2">
        <f t="shared" ref="H22:J22" si="4">+H16-SUM(H17:H21)</f>
        <v>0</v>
      </c>
      <c r="I22" s="2">
        <f t="shared" si="4"/>
        <v>0</v>
      </c>
      <c r="J22" s="2">
        <f t="shared" si="4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:38" x14ac:dyDescent="0.25">
      <c r="B23" t="s">
        <v>24</v>
      </c>
      <c r="C23" s="2">
        <v>564</v>
      </c>
      <c r="D23" s="2"/>
      <c r="E23" s="2"/>
      <c r="F23" s="2"/>
      <c r="G23" s="2">
        <v>607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:38" x14ac:dyDescent="0.25">
      <c r="B24" t="s">
        <v>25</v>
      </c>
      <c r="C24" s="2">
        <v>1968</v>
      </c>
      <c r="D24" s="2"/>
      <c r="E24" s="2"/>
      <c r="F24" s="2"/>
      <c r="G24" s="2">
        <v>2014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:38" x14ac:dyDescent="0.25">
      <c r="B25" t="s">
        <v>26</v>
      </c>
      <c r="C25" s="2">
        <f t="shared" ref="C25:F25" si="5">+C22-C23-C24</f>
        <v>1613</v>
      </c>
      <c r="D25" s="2">
        <f t="shared" si="5"/>
        <v>0</v>
      </c>
      <c r="E25" s="2">
        <f t="shared" si="5"/>
        <v>0</v>
      </c>
      <c r="F25" s="2">
        <f t="shared" si="5"/>
        <v>0</v>
      </c>
      <c r="G25" s="2">
        <f>+G22-G23-G24</f>
        <v>1666</v>
      </c>
      <c r="H25" s="2">
        <f>+H22-H23-H24</f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:38" x14ac:dyDescent="0.25">
      <c r="B26" t="s">
        <v>27</v>
      </c>
      <c r="C26" s="2">
        <v>118</v>
      </c>
      <c r="D26" s="2"/>
      <c r="E26" s="2"/>
      <c r="F26" s="2"/>
      <c r="G26" s="2">
        <v>79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:38" x14ac:dyDescent="0.25">
      <c r="B27" t="s">
        <v>28</v>
      </c>
      <c r="C27" s="2">
        <v>195</v>
      </c>
      <c r="D27" s="2"/>
      <c r="E27" s="2"/>
      <c r="F27" s="2"/>
      <c r="G27" s="2">
        <v>222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:38" x14ac:dyDescent="0.25">
      <c r="B28" t="s">
        <v>29</v>
      </c>
      <c r="C28" s="2">
        <f t="shared" ref="C28:F28" si="6">+C25+C26-C27</f>
        <v>1536</v>
      </c>
      <c r="D28" s="2">
        <f t="shared" si="6"/>
        <v>0</v>
      </c>
      <c r="E28" s="2">
        <f t="shared" si="6"/>
        <v>0</v>
      </c>
      <c r="F28" s="2">
        <f t="shared" si="6"/>
        <v>0</v>
      </c>
      <c r="G28" s="2">
        <f>+G25+G26-G27</f>
        <v>1523</v>
      </c>
      <c r="H28" s="2">
        <f>+H25+H26-H27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:38" x14ac:dyDescent="0.25">
      <c r="B29" t="s">
        <v>30</v>
      </c>
      <c r="C29" s="2">
        <v>423</v>
      </c>
      <c r="D29" s="2"/>
      <c r="E29" s="2"/>
      <c r="F29" s="2"/>
      <c r="G29" s="2">
        <v>336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:38" x14ac:dyDescent="0.25">
      <c r="B30" t="s">
        <v>31</v>
      </c>
      <c r="C30" s="2">
        <f>+C28-C29</f>
        <v>1113</v>
      </c>
      <c r="D30" s="2">
        <f t="shared" ref="D30:G30" si="7">+D28-D29</f>
        <v>0</v>
      </c>
      <c r="E30" s="2">
        <f t="shared" si="7"/>
        <v>0</v>
      </c>
      <c r="F30" s="2">
        <f t="shared" si="7"/>
        <v>0</v>
      </c>
      <c r="G30" s="2">
        <f t="shared" si="7"/>
        <v>1187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:38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:38" x14ac:dyDescent="0.25">
      <c r="B32" t="s">
        <v>32</v>
      </c>
      <c r="C32" s="6">
        <f>+C30/C33</f>
        <v>1.3002336448598131</v>
      </c>
      <c r="D32" s="6" t="e">
        <f t="shared" ref="D32:G32" si="8">+D30/D33</f>
        <v>#DIV/0!</v>
      </c>
      <c r="E32" s="6" t="e">
        <f t="shared" si="8"/>
        <v>#DIV/0!</v>
      </c>
      <c r="F32" s="6" t="e">
        <f t="shared" si="8"/>
        <v>#DIV/0!</v>
      </c>
      <c r="G32" s="6">
        <f t="shared" si="8"/>
        <v>1.3964705882352941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:38" x14ac:dyDescent="0.25">
      <c r="B33" t="s">
        <v>3</v>
      </c>
      <c r="C33" s="2">
        <v>856</v>
      </c>
      <c r="D33" s="2"/>
      <c r="E33" s="2"/>
      <c r="F33" s="2"/>
      <c r="G33" s="2">
        <v>850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:3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:38" x14ac:dyDescent="0.25">
      <c r="B35" t="s">
        <v>45</v>
      </c>
      <c r="C35" s="2"/>
      <c r="D35" s="2"/>
      <c r="E35" s="2"/>
      <c r="F35" s="2"/>
      <c r="G35" s="7">
        <f>+G16/C16-1</f>
        <v>-7.3712337602506173E-3</v>
      </c>
      <c r="H35" s="7" t="e">
        <f t="shared" ref="H35:J35" si="9">+H16/D16-1</f>
        <v>#DIV/0!</v>
      </c>
      <c r="I35" s="7" t="e">
        <f t="shared" si="9"/>
        <v>#DIV/0!</v>
      </c>
      <c r="J35" s="7" t="e">
        <f t="shared" si="9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:38" x14ac:dyDescent="0.25">
      <c r="B36" t="s">
        <v>46</v>
      </c>
      <c r="C36" s="7">
        <f t="shared" ref="C36:G36" si="10">+C22/C16</f>
        <v>0.19096102460149267</v>
      </c>
      <c r="D36" s="7" t="e">
        <f t="shared" si="10"/>
        <v>#DIV/0!</v>
      </c>
      <c r="E36" s="7" t="e">
        <f t="shared" si="10"/>
        <v>#DIV/0!</v>
      </c>
      <c r="F36" s="7" t="e">
        <f t="shared" si="10"/>
        <v>#DIV/0!</v>
      </c>
      <c r="G36" s="7">
        <f>+G22/G16</f>
        <v>0.19896964633806738</v>
      </c>
      <c r="H36" s="7" t="e">
        <f t="shared" ref="H36:J36" si="11">+H22/H16</f>
        <v>#DIV/0!</v>
      </c>
      <c r="I36" s="7" t="e">
        <f t="shared" si="11"/>
        <v>#DIV/0!</v>
      </c>
      <c r="J36" s="7" t="e">
        <f t="shared" si="11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:38" x14ac:dyDescent="0.25">
      <c r="B37" t="s">
        <v>47</v>
      </c>
      <c r="C37" s="7">
        <f t="shared" ref="C37:G37" si="12">+C25/C16</f>
        <v>7.4311250345526589E-2</v>
      </c>
      <c r="D37" s="7" t="e">
        <f t="shared" si="12"/>
        <v>#DIV/0!</v>
      </c>
      <c r="E37" s="7" t="e">
        <f t="shared" si="12"/>
        <v>#DIV/0!</v>
      </c>
      <c r="F37" s="7" t="e">
        <f t="shared" si="12"/>
        <v>#DIV/0!</v>
      </c>
      <c r="G37" s="7">
        <f>+G25/G16</f>
        <v>7.7322936972059775E-2</v>
      </c>
      <c r="H37" s="7" t="e">
        <f t="shared" ref="H37:J37" si="13">+H25/H16</f>
        <v>#DIV/0!</v>
      </c>
      <c r="I37" s="7" t="e">
        <f t="shared" si="13"/>
        <v>#DIV/0!</v>
      </c>
      <c r="J37" s="7" t="e">
        <f t="shared" si="13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:38" x14ac:dyDescent="0.25">
      <c r="B38" t="s">
        <v>48</v>
      </c>
      <c r="C38" s="7">
        <f t="shared" ref="C38:G38" si="14">+C29/C28</f>
        <v>0.275390625</v>
      </c>
      <c r="D38" s="7" t="e">
        <f t="shared" si="14"/>
        <v>#DIV/0!</v>
      </c>
      <c r="E38" s="7" t="e">
        <f t="shared" si="14"/>
        <v>#DIV/0!</v>
      </c>
      <c r="F38" s="7" t="e">
        <f t="shared" si="14"/>
        <v>#DIV/0!</v>
      </c>
      <c r="G38" s="7">
        <f>+G29/G28</f>
        <v>0.2206172028890348</v>
      </c>
      <c r="H38" s="7" t="e">
        <f t="shared" ref="H38:J38" si="15">+H29/H28</f>
        <v>#DIV/0!</v>
      </c>
      <c r="I38" s="7" t="e">
        <f t="shared" si="15"/>
        <v>#DIV/0!</v>
      </c>
      <c r="J38" s="7" t="e">
        <f t="shared" si="15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:3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:3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:3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:3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:3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:3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:3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:3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:3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:3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3:3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3:3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3:3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3:3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3:3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3:3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3:3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3:3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3:3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3:3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3:3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3:3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3:3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3:3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3:3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3:3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3:3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3:3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3:3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3:3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3:3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3:3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3:3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3:3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3:3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3:3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3:3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3:3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3:3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3:3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3:3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3:3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3:3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3:3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3:3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3:3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3:3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3:3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3:3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3:3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3:3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3:3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3:3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3:3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3:3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3:3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3:3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3:3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3:3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3:3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3:3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3:3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3:3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3:3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3:3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3:3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3:3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3:3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3:3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3:3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3:3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3:3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3:3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3:3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3:3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3:3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3:3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3:3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3:3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3:3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3:3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3:3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3:3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3:3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3:3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3:3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3:3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3:3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3:3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3:3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3:3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3:3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3:3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3:3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3:3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3:3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3:3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3:3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3:3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3:3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3:3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3:3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3:3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3:3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3:3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3:3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3:3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3:3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3:3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3:3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3:3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3:3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3:3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3:3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3:3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3:3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3:3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3:3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3:3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3:3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3:3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3:3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3:3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3:3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3:3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3:3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3:3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3:3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3:3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3:3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3:3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3:3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3:3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3:3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3:3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3:3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3:3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3:3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3:3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3:3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3:3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3:3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3:3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3:3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3:3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3:3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3:3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3:3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3:3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3:3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3:3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3:3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3:3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3:3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3:3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3:3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3:3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3:3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3:3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3:3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3:3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3:3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3:3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3:3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3:3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3:3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3:3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3:3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3:3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3:3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3:3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3:3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3:3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3:3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3:3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3:3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3:3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3:3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3:3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3:3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3:3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3:3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3:3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3:3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3:3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3:3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3:3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3:3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3:3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3:3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3:3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3:3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3:3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3:3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3:3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3:3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3:3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3:3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3:3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3:3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3:3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3:3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3:3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3:3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3:3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3:3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3:3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3:3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3:3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3:3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3:3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3:3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3:3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3:3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3:3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3:3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3:3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3:3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3:3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3:3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3:3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3:3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3:3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3:3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3:3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3:3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3:3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3:3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3:3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3:3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3:3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3:3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3:3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3:3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3:3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3:3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3:3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3:3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3:3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3:3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3:3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3:3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3:3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3:3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3:3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3:3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3:3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3:3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3:3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3:3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3:3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3:3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3:3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3:3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3:3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3:3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3:3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3:3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3:3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3:3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3:3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3:3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3:3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3:3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3:3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3:3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3:3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3:3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3:3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3:3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3:3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3:3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3:3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3:3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3:3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3:3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3:3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3:3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3:3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3:3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3:3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3:3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3:3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3:3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3:3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3:3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3:3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3:3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3:3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3:3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3:3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3:3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3:3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3:3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3:3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3:3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3:3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3:3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3:3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3:3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3:3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3:3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3:3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3:3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3:3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3:3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3:3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3:3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3:3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3:3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3:3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3:3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3:3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3:3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3:3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3:3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3:3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3:3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3:3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3:3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3:3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3:3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3:3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3:3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3:3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3:3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3:3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3:3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3:3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3:3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3:3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3:3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3:3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3:3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3:3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3:3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3:3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3:3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3:3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3:3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3:3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3:3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3:3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3:3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3:3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3:3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3:3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3:3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3:3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3:3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3:3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3:3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3:3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3:3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3:3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3:3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3:38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3:38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3:38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3:38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3:38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3:38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3:38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3:38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3:38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3:38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3:38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3:38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3:38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3:38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3:38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3:38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3:38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3:38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3:38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3:38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3:38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3:38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3:38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3:38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3:38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3:38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3:38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3:38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3:38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3:38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3:38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3:38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3:38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3:38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3:38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3:38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3:38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3:38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3:38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3:38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3:38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3:38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3:38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3:38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3:38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3:38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3:38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3:38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3:38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3:38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3:38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3:38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3:38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3:38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3:38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3:38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3:38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3:38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3:38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3:38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3:38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3:38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3:38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3:38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3:38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3:38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3:38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3:38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3:38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3:38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3:38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3:38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3:38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3:38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3:38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3:38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3:38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3:38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3:38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3:38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3:38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3:38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3:38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3:38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3:38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3:38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3:38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3:38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3:38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3:38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3:38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3:38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3:38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3:38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3:38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3:38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3:38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3:38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3:38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3:38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3:38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3:38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3:38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3:38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3:38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</sheetData>
  <hyperlinks>
    <hyperlink ref="A1" location="Main!A1" display="Main" xr:uid="{8FFCBD22-0A79-40A0-ABF4-DB0024D4E4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2025-05-20T16:42:44Z</dcterms:created>
  <dcterms:modified xsi:type="dcterms:W3CDTF">2025-05-20T16:57:40Z</dcterms:modified>
</cp:coreProperties>
</file>