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AC750BC-573C-4619-81D6-C4EC6CD45641}" xr6:coauthVersionLast="47" xr6:coauthVersionMax="47" xr10:uidLastSave="{00000000-0000-0000-0000-000000000000}"/>
  <bookViews>
    <workbookView xWindow="-120" yWindow="-120" windowWidth="38640" windowHeight="21060" xr2:uid="{4A0B968F-2E94-48AF-A9BA-4A3BC14F2E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J36" i="2"/>
  <c r="J35" i="2"/>
  <c r="J34" i="2"/>
  <c r="I36" i="2"/>
  <c r="H36" i="2"/>
  <c r="I35" i="2"/>
  <c r="H35" i="2"/>
  <c r="I34" i="2"/>
  <c r="H34" i="2"/>
  <c r="G33" i="2"/>
  <c r="G32" i="2"/>
  <c r="G31" i="2"/>
  <c r="J28" i="2"/>
  <c r="I28" i="2"/>
  <c r="H28" i="2"/>
  <c r="F28" i="2"/>
  <c r="E28" i="2"/>
  <c r="D28" i="2"/>
  <c r="I8" i="1"/>
  <c r="I5" i="1"/>
  <c r="I7" i="1"/>
  <c r="I6" i="1"/>
  <c r="C19" i="2"/>
  <c r="F15" i="2"/>
  <c r="F20" i="2" s="1"/>
  <c r="F22" i="2" s="1"/>
  <c r="F24" i="2" s="1"/>
  <c r="E15" i="2"/>
  <c r="E34" i="2" s="1"/>
  <c r="D15" i="2"/>
  <c r="D20" i="2" s="1"/>
  <c r="D22" i="2" s="1"/>
  <c r="D24" i="2" s="1"/>
  <c r="C15" i="2"/>
  <c r="E20" i="2"/>
  <c r="E35" i="2" s="1"/>
  <c r="G19" i="2"/>
  <c r="G15" i="2"/>
  <c r="G20" i="2" s="1"/>
  <c r="G22" i="2" s="1"/>
  <c r="G24" i="2" s="1"/>
  <c r="G26" i="2" s="1"/>
  <c r="G28" i="2" s="1"/>
  <c r="I3" i="1"/>
  <c r="G35" i="2" l="1"/>
  <c r="F34" i="2"/>
  <c r="C20" i="2"/>
  <c r="C22" i="2" s="1"/>
  <c r="C24" i="2" s="1"/>
  <c r="C26" i="2" s="1"/>
  <c r="C28" i="2" s="1"/>
  <c r="G36" i="2"/>
  <c r="D34" i="2"/>
  <c r="E22" i="2"/>
  <c r="E24" i="2" s="1"/>
  <c r="G34" i="2"/>
  <c r="F35" i="2"/>
  <c r="D35" i="2"/>
  <c r="D36" i="2"/>
  <c r="E36" i="2"/>
  <c r="F36" i="2"/>
  <c r="C34" i="2"/>
  <c r="C36" i="2" l="1"/>
  <c r="C35" i="2"/>
</calcChain>
</file>

<file path=xl/sharedStrings.xml><?xml version="1.0" encoding="utf-8"?>
<sst xmlns="http://schemas.openxmlformats.org/spreadsheetml/2006/main" count="51" uniqueCount="50">
  <si>
    <t>Xiaomi</t>
  </si>
  <si>
    <t>numbers in mio RMB</t>
  </si>
  <si>
    <t>Shares</t>
  </si>
  <si>
    <t>MC</t>
  </si>
  <si>
    <t>Cash</t>
  </si>
  <si>
    <t>Debt</t>
  </si>
  <si>
    <t>EV</t>
  </si>
  <si>
    <t>Price RMB</t>
  </si>
  <si>
    <t>HKD/RMB</t>
  </si>
  <si>
    <t>Price HKD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</si>
  <si>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</si>
  <si>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</si>
  <si>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</si>
  <si>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</si>
  <si>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</si>
  <si>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</si>
  <si>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</si>
  <si>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</si>
  <si>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</si>
  <si>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</si>
  <si>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Cost of Sales</t>
  </si>
  <si>
    <t>Gross Profit</t>
  </si>
  <si>
    <t>R&amp;D</t>
  </si>
  <si>
    <t>S&amp;M</t>
  </si>
  <si>
    <t>Administrative Expenses</t>
  </si>
  <si>
    <t>Other Income</t>
  </si>
  <si>
    <t>Operating Income</t>
  </si>
  <si>
    <t>Finance Income</t>
  </si>
  <si>
    <t>Pretax Income</t>
  </si>
  <si>
    <t>Tax Expense</t>
  </si>
  <si>
    <t>Net Income</t>
  </si>
  <si>
    <t>Smartphone x AIoT</t>
  </si>
  <si>
    <t>Smart Ev, AI and other</t>
  </si>
  <si>
    <t>Smartphones</t>
  </si>
  <si>
    <t>IoT &amp; lifestyle products</t>
  </si>
  <si>
    <t>Internet Services</t>
  </si>
  <si>
    <t>Other related businesses</t>
  </si>
  <si>
    <t>Minority Interest</t>
  </si>
  <si>
    <t>Net Income to Company</t>
  </si>
  <si>
    <t>EPS</t>
  </si>
  <si>
    <t>Smartphone x AIoT Growth</t>
  </si>
  <si>
    <t>Smart EV, AI Growth</t>
  </si>
  <si>
    <t>Gross Margin</t>
  </si>
  <si>
    <t>Operating Margin</t>
  </si>
  <si>
    <t>Tax Rate</t>
  </si>
  <si>
    <t>Revenue Growth</t>
  </si>
  <si>
    <t>Products</t>
  </si>
  <si>
    <t>Smartphone Shipments Xiaomi</t>
  </si>
  <si>
    <t>Global Smartphone Shipments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</si>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</sst>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0.0"/>
    <numFmt numFmtId="166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ptos Narrow"/>
      <family val="2"/>
      <scheme val="minor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2" applyFont="1"/>
    <xf numFmtId="0" fontId="1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9" fontId="1" fillId="0" borderId="0" xfId="1" applyFont="1" applyAlignment="1">
      <alignment horizontal="right"/>
    </xf>
    <xf numFmtId="164" fontId="1" fillId="0" borderId="0" xfId="0" applyNumberFormat="1" applyFont="1"/>
    <xf numFmtId="164" fontId="6" fillId="0" borderId="0" xfId="0" applyNumberFormat="1" applyFont="1"/>
    <xf numFmtId="0" fontId="4" fillId="0" borderId="0" xfId="0" applyFont="1"/>
    <xf numFmtId="164" fontId="4" fillId="0" borderId="0" xfId="0" applyNumberFormat="1" applyFont="1"/>
    <xf numFmtId="166" fontId="1" fillId="0" borderId="0" xfId="0" applyNumberFormat="1" applyFont="1"/>
    <xf numFmtId="9" fontId="1" fillId="0" borderId="0" xfId="1" applyFont="1"/>
    <xf numFmtId="9" fontId="4" fillId="0" borderId="0" xfId="1" applyFont="1"/>
    <xf numFmtId="165" fontId="1" fillId="0" borderId="0" xfId="0" applyNumberFormat="1" applyFont="1"/>
    <xf numFmtId="0" fontId="7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</xdr:colOff>
      <xdr:row>12</xdr:row>
      <xdr:rowOff>2</xdr:rowOff>
    </xdr:from>
    <xdr:to>
      <xdr:col>3</xdr:col>
      <xdr:colOff>147638</xdr:colOff>
      <xdr:row>21</xdr:row>
      <xdr:rowOff>6686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67DACC-5161-E79B-EC32-6E997EFDF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" y="2286002"/>
          <a:ext cx="1352551" cy="1549734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12</xdr:row>
      <xdr:rowOff>0</xdr:rowOff>
    </xdr:from>
    <xdr:to>
      <xdr:col>5</xdr:col>
      <xdr:colOff>288652</xdr:colOff>
      <xdr:row>21</xdr:row>
      <xdr:rowOff>4763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142B7C-561B-ED4E-DF5D-764EC356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286000"/>
          <a:ext cx="1364976" cy="154781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20</xdr:row>
      <xdr:rowOff>23812</xdr:rowOff>
    </xdr:from>
    <xdr:to>
      <xdr:col>5</xdr:col>
      <xdr:colOff>309564</xdr:colOff>
      <xdr:row>25</xdr:row>
      <xdr:rowOff>146925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61E05F-9A27-6E1E-234E-5DE0ADA06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3833812"/>
          <a:ext cx="2757488" cy="980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FECD-A540-4870-B143-9C24A2F8A5E1}">
  <dimension ref="A1:M198"/>
  <sheetViews>
    <sheetView tabSelected="1" zoomScale="200" zoomScaleNormal="200" workbookViewId="0">
      <selection activeCell="H2" sqref="H2"/>
    </sheetView>
  </sheetViews>
  <sheetFormatPr defaultRowHeight="13.5" x14ac:dyDescent="0.25"/>
  <cols>
    <col min="1" max="1" width="4.7109375" style="3" customWidth="1"/>
    <col min="2" max="7" width="9.140625" style="3"/>
    <col min="8" max="9" width="10.140625" style="3" bestFit="1" customWidth="1"/>
    <col min="10" max="16384" width="9.140625" style="3"/>
  </cols>
  <sheetData>
    <row r="1" spans="1:13" x14ac:dyDescent="0.25">
      <c r="A1" s="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1</v>
      </c>
      <c r="B2" s="2"/>
      <c r="C2" s="2"/>
      <c r="D2" s="2"/>
      <c r="E2" s="2"/>
      <c r="F2" s="2"/>
      <c r="G2" s="2"/>
      <c r="H2" s="2" t="s">
        <v>9</v>
      </c>
      <c r="I2" s="2">
        <v>53.1</v>
      </c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 t="s">
        <v>7</v>
      </c>
      <c r="I3" s="13">
        <f>+I2*I10</f>
        <v>48.852000000000004</v>
      </c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 t="s">
        <v>2</v>
      </c>
      <c r="I4" s="6">
        <v>24962.488000000001</v>
      </c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 t="s">
        <v>3</v>
      </c>
      <c r="I5" s="6">
        <f>+I3*I4</f>
        <v>1219467.4637760001</v>
      </c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 t="s">
        <v>4</v>
      </c>
      <c r="I6" s="6">
        <f>86171.927+16717.922+5315.03+25312.478+403.43+1631.382</f>
        <v>135552.16899999999</v>
      </c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 t="s">
        <v>5</v>
      </c>
      <c r="I7" s="6">
        <f>12713.769+18230.916</f>
        <v>30944.685000000001</v>
      </c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 t="s">
        <v>6</v>
      </c>
      <c r="I8" s="6">
        <f>+I5-I6+I7</f>
        <v>1114859.9797760001</v>
      </c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6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 t="s">
        <v>8</v>
      </c>
      <c r="I10" s="2">
        <v>0.92</v>
      </c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14" t="s">
        <v>46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FFFC-F2FA-4F76-9683-6E1A8D3078E4}">
  <dimension ref="A1:BR43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3.5" x14ac:dyDescent="0.25"/>
  <cols>
    <col min="1" max="1" width="5.42578125" style="3" bestFit="1" customWidth="1"/>
    <col min="2" max="2" width="29.42578125" style="3" customWidth="1"/>
    <col min="3" max="6" width="9.140625" style="3"/>
    <col min="7" max="7" width="10.5703125" style="3" bestFit="1" customWidth="1"/>
    <col min="8" max="16384" width="9.140625" style="3"/>
  </cols>
  <sheetData>
    <row r="1" spans="1:70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70" x14ac:dyDescent="0.25">
      <c r="A2" s="2"/>
      <c r="B2" s="2"/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70" x14ac:dyDescent="0.25">
      <c r="A3" s="2"/>
      <c r="B3" s="2" t="s">
        <v>47</v>
      </c>
      <c r="C3" s="4"/>
      <c r="D3" s="4"/>
      <c r="E3" s="4"/>
      <c r="F3" s="4"/>
      <c r="G3" s="4">
        <v>41.8</v>
      </c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70" x14ac:dyDescent="0.25">
      <c r="A4" s="2"/>
      <c r="B4" s="2" t="s">
        <v>48</v>
      </c>
      <c r="C4" s="4"/>
      <c r="D4" s="4"/>
      <c r="E4" s="4"/>
      <c r="F4" s="4"/>
      <c r="G4" s="4">
        <v>296.89999999999998</v>
      </c>
      <c r="H4" s="4"/>
      <c r="I4" s="4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70" x14ac:dyDescent="0.25">
      <c r="A5" s="2"/>
      <c r="B5" s="2" t="s">
        <v>49</v>
      </c>
      <c r="C5" s="4"/>
      <c r="D5" s="4"/>
      <c r="E5" s="4"/>
      <c r="F5" s="4"/>
      <c r="G5" s="5">
        <f>+G3/G4</f>
        <v>0.14078814415628157</v>
      </c>
      <c r="H5" s="4"/>
      <c r="I5" s="4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70" x14ac:dyDescent="0.25">
      <c r="A6" s="2"/>
      <c r="B6" s="2"/>
      <c r="C6" s="4"/>
      <c r="D6" s="4"/>
      <c r="E6" s="4"/>
      <c r="F6" s="4"/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70" x14ac:dyDescent="0.25">
      <c r="A7" s="2"/>
      <c r="B7" s="2" t="s">
        <v>33</v>
      </c>
      <c r="C7" s="6">
        <v>46479.7</v>
      </c>
      <c r="D7" s="6"/>
      <c r="E7" s="6"/>
      <c r="F7" s="6"/>
      <c r="G7" s="6">
        <v>50612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</row>
    <row r="8" spans="1:70" x14ac:dyDescent="0.25">
      <c r="A8" s="2"/>
      <c r="B8" s="2" t="s">
        <v>34</v>
      </c>
      <c r="C8" s="6">
        <v>20373.5</v>
      </c>
      <c r="D8" s="6"/>
      <c r="E8" s="6"/>
      <c r="F8" s="6"/>
      <c r="G8" s="6">
        <v>32339.200000000001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</row>
    <row r="9" spans="1:70" x14ac:dyDescent="0.25">
      <c r="A9" s="2"/>
      <c r="B9" s="2" t="s">
        <v>35</v>
      </c>
      <c r="C9" s="6">
        <v>8048.4</v>
      </c>
      <c r="D9" s="6"/>
      <c r="E9" s="6"/>
      <c r="F9" s="6"/>
      <c r="G9" s="6">
        <v>9076.1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</row>
    <row r="10" spans="1:70" x14ac:dyDescent="0.25">
      <c r="A10" s="2"/>
      <c r="B10" s="2" t="s">
        <v>36</v>
      </c>
      <c r="C10" s="6">
        <v>579.20000000000005</v>
      </c>
      <c r="D10" s="6"/>
      <c r="E10" s="6"/>
      <c r="F10" s="6"/>
      <c r="G10" s="6">
        <v>685.9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</row>
    <row r="11" spans="1:70" x14ac:dyDescent="0.25">
      <c r="A11" s="2"/>
      <c r="B11" s="2" t="s">
        <v>31</v>
      </c>
      <c r="C11" s="6">
        <v>75480.800000000003</v>
      </c>
      <c r="D11" s="6"/>
      <c r="E11" s="6"/>
      <c r="F11" s="6"/>
      <c r="G11" s="6">
        <v>92713.2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</row>
    <row r="12" spans="1:70" x14ac:dyDescent="0.25">
      <c r="A12" s="2"/>
      <c r="B12" s="2" t="s">
        <v>32</v>
      </c>
      <c r="C12" s="6">
        <v>26</v>
      </c>
      <c r="D12" s="6"/>
      <c r="E12" s="6"/>
      <c r="F12" s="6"/>
      <c r="G12" s="6">
        <v>18580.099999999999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</row>
    <row r="13" spans="1:70" x14ac:dyDescent="0.25">
      <c r="A13" s="2"/>
      <c r="B13" s="8" t="s">
        <v>19</v>
      </c>
      <c r="C13" s="9">
        <v>75506.8</v>
      </c>
      <c r="D13" s="9"/>
      <c r="E13" s="9"/>
      <c r="F13" s="9"/>
      <c r="G13" s="9">
        <v>111293.3</v>
      </c>
      <c r="H13" s="9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</row>
    <row r="14" spans="1:70" x14ac:dyDescent="0.25">
      <c r="A14" s="2"/>
      <c r="B14" s="2" t="s">
        <v>20</v>
      </c>
      <c r="C14" s="6">
        <v>58677.1</v>
      </c>
      <c r="D14" s="6"/>
      <c r="E14" s="6"/>
      <c r="F14" s="6"/>
      <c r="G14" s="6">
        <v>85887.4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</row>
    <row r="15" spans="1:70" x14ac:dyDescent="0.25">
      <c r="A15" s="2"/>
      <c r="B15" s="2" t="s">
        <v>21</v>
      </c>
      <c r="C15" s="6">
        <f t="shared" ref="C15:F15" si="0">+C13-C14</f>
        <v>16829.700000000004</v>
      </c>
      <c r="D15" s="6">
        <f t="shared" si="0"/>
        <v>0</v>
      </c>
      <c r="E15" s="6">
        <f t="shared" si="0"/>
        <v>0</v>
      </c>
      <c r="F15" s="6">
        <f t="shared" si="0"/>
        <v>0</v>
      </c>
      <c r="G15" s="6">
        <f>+G13-G14</f>
        <v>25405.900000000009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</row>
    <row r="16" spans="1:70" x14ac:dyDescent="0.25">
      <c r="A16" s="2"/>
      <c r="B16" s="2" t="s">
        <v>22</v>
      </c>
      <c r="C16" s="6">
        <v>5159.3999999999996</v>
      </c>
      <c r="D16" s="6"/>
      <c r="E16" s="6"/>
      <c r="F16" s="6"/>
      <c r="G16" s="6">
        <v>6711.7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</row>
    <row r="17" spans="1:70" x14ac:dyDescent="0.25">
      <c r="A17" s="2"/>
      <c r="B17" s="2" t="s">
        <v>23</v>
      </c>
      <c r="C17" s="6">
        <v>5481</v>
      </c>
      <c r="D17" s="6"/>
      <c r="E17" s="6"/>
      <c r="F17" s="6"/>
      <c r="G17" s="6">
        <v>7199.8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</row>
    <row r="18" spans="1:70" x14ac:dyDescent="0.25">
      <c r="A18" s="2"/>
      <c r="B18" s="2" t="s">
        <v>24</v>
      </c>
      <c r="C18" s="6">
        <v>1523</v>
      </c>
      <c r="D18" s="6"/>
      <c r="E18" s="6"/>
      <c r="F18" s="6"/>
      <c r="G18" s="6">
        <v>1530.1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</row>
    <row r="19" spans="1:70" x14ac:dyDescent="0.25">
      <c r="A19" s="2"/>
      <c r="B19" s="2" t="s">
        <v>25</v>
      </c>
      <c r="C19" s="6">
        <f>-1226.6+155.4+157.4-69.5</f>
        <v>-983.29999999999984</v>
      </c>
      <c r="D19" s="6"/>
      <c r="E19" s="6"/>
      <c r="F19" s="6"/>
      <c r="G19" s="6">
        <f>2827+63.5+161.8+108.8</f>
        <v>3161.1000000000004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</row>
    <row r="20" spans="1:70" x14ac:dyDescent="0.25">
      <c r="A20" s="2"/>
      <c r="B20" s="2" t="s">
        <v>26</v>
      </c>
      <c r="C20" s="6">
        <f t="shared" ref="C20:F20" si="1">+C15-SUM(C16:C18)+C19</f>
        <v>3683.000000000005</v>
      </c>
      <c r="D20" s="6">
        <f t="shared" si="1"/>
        <v>0</v>
      </c>
      <c r="E20" s="6">
        <f t="shared" si="1"/>
        <v>0</v>
      </c>
      <c r="F20" s="6">
        <f t="shared" si="1"/>
        <v>0</v>
      </c>
      <c r="G20" s="6">
        <f>+G15-SUM(G16:G18)+G19</f>
        <v>13125.400000000009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</row>
    <row r="21" spans="1:70" x14ac:dyDescent="0.25">
      <c r="A21" s="2"/>
      <c r="B21" s="2" t="s">
        <v>27</v>
      </c>
      <c r="C21" s="6">
        <v>1539.4</v>
      </c>
      <c r="D21" s="6"/>
      <c r="E21" s="6"/>
      <c r="F21" s="6"/>
      <c r="G21" s="6">
        <v>42.6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</row>
    <row r="22" spans="1:70" x14ac:dyDescent="0.25">
      <c r="A22" s="2"/>
      <c r="B22" s="2" t="s">
        <v>28</v>
      </c>
      <c r="C22" s="6">
        <f t="shared" ref="C22:F22" si="2">+C20+C21</f>
        <v>5222.4000000000051</v>
      </c>
      <c r="D22" s="6">
        <f t="shared" si="2"/>
        <v>0</v>
      </c>
      <c r="E22" s="6">
        <f t="shared" si="2"/>
        <v>0</v>
      </c>
      <c r="F22" s="6">
        <f t="shared" si="2"/>
        <v>0</v>
      </c>
      <c r="G22" s="6">
        <f>+G20+G21</f>
        <v>13168.000000000009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</row>
    <row r="23" spans="1:70" x14ac:dyDescent="0.25">
      <c r="A23" s="2"/>
      <c r="B23" s="2" t="s">
        <v>29</v>
      </c>
      <c r="C23" s="6">
        <v>1049.2</v>
      </c>
      <c r="D23" s="6"/>
      <c r="E23" s="6"/>
      <c r="F23" s="6"/>
      <c r="G23" s="6">
        <v>2275.3000000000002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 x14ac:dyDescent="0.25">
      <c r="A24" s="2"/>
      <c r="B24" s="2" t="s">
        <v>30</v>
      </c>
      <c r="C24" s="6">
        <f t="shared" ref="C24:F24" si="3">+C22-C23</f>
        <v>4173.2000000000053</v>
      </c>
      <c r="D24" s="6">
        <f t="shared" si="3"/>
        <v>0</v>
      </c>
      <c r="E24" s="6">
        <f t="shared" si="3"/>
        <v>0</v>
      </c>
      <c r="F24" s="6">
        <f t="shared" si="3"/>
        <v>0</v>
      </c>
      <c r="G24" s="6">
        <f>+G22-G23</f>
        <v>10892.700000000008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 x14ac:dyDescent="0.25">
      <c r="A25" s="2"/>
      <c r="B25" s="2" t="s">
        <v>37</v>
      </c>
      <c r="C25" s="6">
        <v>-8.8490000000000002</v>
      </c>
      <c r="D25" s="6"/>
      <c r="E25" s="6"/>
      <c r="F25" s="6"/>
      <c r="G25" s="6">
        <v>-31.574999999999999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</row>
    <row r="26" spans="1:70" x14ac:dyDescent="0.25">
      <c r="A26" s="2"/>
      <c r="B26" s="2" t="s">
        <v>38</v>
      </c>
      <c r="C26" s="6">
        <f>+C24-C25</f>
        <v>4182.0490000000054</v>
      </c>
      <c r="D26" s="6"/>
      <c r="E26" s="6"/>
      <c r="F26" s="6"/>
      <c r="G26" s="6">
        <f>+G24-G25</f>
        <v>10924.275000000009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</row>
    <row r="27" spans="1:70" x14ac:dyDescent="0.25">
      <c r="A27" s="2"/>
      <c r="B27" s="2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</row>
    <row r="28" spans="1:70" x14ac:dyDescent="0.25">
      <c r="A28" s="2"/>
      <c r="B28" s="2" t="s">
        <v>39</v>
      </c>
      <c r="C28" s="10">
        <f>+C26/C29</f>
        <v>0.16703025876246588</v>
      </c>
      <c r="D28" s="10" t="e">
        <f t="shared" ref="D28:J28" si="4">+D26/D29</f>
        <v>#DIV/0!</v>
      </c>
      <c r="E28" s="10" t="e">
        <f t="shared" si="4"/>
        <v>#DIV/0!</v>
      </c>
      <c r="F28" s="10" t="e">
        <f t="shared" si="4"/>
        <v>#DIV/0!</v>
      </c>
      <c r="G28" s="10">
        <f t="shared" si="4"/>
        <v>0.43762765153858096</v>
      </c>
      <c r="H28" s="10" t="e">
        <f t="shared" si="4"/>
        <v>#DIV/0!</v>
      </c>
      <c r="I28" s="10" t="e">
        <f t="shared" si="4"/>
        <v>#DIV/0!</v>
      </c>
      <c r="J28" s="10" t="e">
        <f t="shared" si="4"/>
        <v>#DIV/0!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</row>
    <row r="29" spans="1:70" x14ac:dyDescent="0.25">
      <c r="A29" s="2"/>
      <c r="B29" s="2" t="s">
        <v>2</v>
      </c>
      <c r="C29" s="6">
        <v>25037.672999999999</v>
      </c>
      <c r="D29" s="6"/>
      <c r="E29" s="6"/>
      <c r="F29" s="6"/>
      <c r="G29" s="6">
        <v>24962.488000000001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</row>
    <row r="30" spans="1:70" x14ac:dyDescent="0.25">
      <c r="A30" s="2"/>
      <c r="B30" s="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</row>
    <row r="31" spans="1:70" x14ac:dyDescent="0.25">
      <c r="A31" s="2"/>
      <c r="B31" s="2" t="s">
        <v>40</v>
      </c>
      <c r="C31" s="6"/>
      <c r="D31" s="6"/>
      <c r="E31" s="6"/>
      <c r="F31" s="6"/>
      <c r="G31" s="11">
        <f>+G11/C11-1</f>
        <v>0.22830176680692293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</row>
    <row r="32" spans="1:70" x14ac:dyDescent="0.25">
      <c r="A32" s="2"/>
      <c r="B32" s="2" t="s">
        <v>41</v>
      </c>
      <c r="C32" s="6"/>
      <c r="D32" s="6"/>
      <c r="E32" s="6"/>
      <c r="F32" s="6"/>
      <c r="G32" s="11">
        <f>+G12/C12-1</f>
        <v>713.61923076923074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 spans="1:70" x14ac:dyDescent="0.25">
      <c r="A33" s="2"/>
      <c r="B33" s="8" t="s">
        <v>45</v>
      </c>
      <c r="C33" s="9"/>
      <c r="D33" s="9"/>
      <c r="E33" s="9"/>
      <c r="F33" s="9"/>
      <c r="G33" s="12">
        <f>+G13/C13-1</f>
        <v>0.47395069053383265</v>
      </c>
      <c r="H33" s="9"/>
      <c r="I33" s="9"/>
      <c r="J33" s="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</row>
    <row r="34" spans="1:70" x14ac:dyDescent="0.25">
      <c r="A34" s="2"/>
      <c r="B34" s="2" t="s">
        <v>42</v>
      </c>
      <c r="C34" s="11">
        <f t="shared" ref="C34:F34" si="5">+C15/C13</f>
        <v>0.22288985892661328</v>
      </c>
      <c r="D34" s="11" t="e">
        <f t="shared" si="5"/>
        <v>#DIV/0!</v>
      </c>
      <c r="E34" s="11" t="e">
        <f t="shared" si="5"/>
        <v>#DIV/0!</v>
      </c>
      <c r="F34" s="11" t="e">
        <f t="shared" si="5"/>
        <v>#DIV/0!</v>
      </c>
      <c r="G34" s="11">
        <f>+G15/G13</f>
        <v>0.22827879126596129</v>
      </c>
      <c r="H34" s="11" t="e">
        <f t="shared" ref="H34:I34" si="6">+H15/H13</f>
        <v>#DIV/0!</v>
      </c>
      <c r="I34" s="11" t="e">
        <f t="shared" si="6"/>
        <v>#DIV/0!</v>
      </c>
      <c r="J34" s="11" t="e">
        <f t="shared" ref="J34" si="7">+J15/J13</f>
        <v>#DIV/0!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 spans="1:70" x14ac:dyDescent="0.25">
      <c r="A35" s="2"/>
      <c r="B35" s="2" t="s">
        <v>43</v>
      </c>
      <c r="C35" s="11">
        <f t="shared" ref="C35:F35" si="8">+C20/C13</f>
        <v>4.8777063787632434E-2</v>
      </c>
      <c r="D35" s="11" t="e">
        <f t="shared" si="8"/>
        <v>#DIV/0!</v>
      </c>
      <c r="E35" s="11" t="e">
        <f t="shared" si="8"/>
        <v>#DIV/0!</v>
      </c>
      <c r="F35" s="11" t="e">
        <f t="shared" si="8"/>
        <v>#DIV/0!</v>
      </c>
      <c r="G35" s="11">
        <f>+G20/G13</f>
        <v>0.11793522161711449</v>
      </c>
      <c r="H35" s="11" t="e">
        <f t="shared" ref="H35:I35" si="9">+H20/H13</f>
        <v>#DIV/0!</v>
      </c>
      <c r="I35" s="11" t="e">
        <f t="shared" si="9"/>
        <v>#DIV/0!</v>
      </c>
      <c r="J35" s="11" t="e">
        <f t="shared" ref="J35" si="10">+J20/J13</f>
        <v>#DIV/0!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 x14ac:dyDescent="0.25">
      <c r="A36" s="2"/>
      <c r="B36" s="2" t="s">
        <v>44</v>
      </c>
      <c r="C36" s="11">
        <f t="shared" ref="C36:F36" si="11">+C23/C22</f>
        <v>0.20090379901960764</v>
      </c>
      <c r="D36" s="11" t="e">
        <f t="shared" si="11"/>
        <v>#DIV/0!</v>
      </c>
      <c r="E36" s="11" t="e">
        <f t="shared" si="11"/>
        <v>#DIV/0!</v>
      </c>
      <c r="F36" s="11" t="e">
        <f t="shared" si="11"/>
        <v>#DIV/0!</v>
      </c>
      <c r="G36" s="11">
        <f>+G23/G22</f>
        <v>0.17279009720534619</v>
      </c>
      <c r="H36" s="11" t="e">
        <f t="shared" ref="H36:I36" si="12">+H23/H22</f>
        <v>#DIV/0!</v>
      </c>
      <c r="I36" s="11" t="e">
        <f t="shared" si="12"/>
        <v>#DIV/0!</v>
      </c>
      <c r="J36" s="11" t="e">
        <f t="shared" ref="J36" si="13">+J23/J22</f>
        <v>#DIV/0!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 spans="1:70" x14ac:dyDescent="0.25">
      <c r="A37" s="2"/>
      <c r="B37" s="2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 spans="1:70" x14ac:dyDescent="0.25">
      <c r="A38" s="2"/>
      <c r="B38" s="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 spans="1:70" x14ac:dyDescent="0.25">
      <c r="A39" s="2"/>
      <c r="B39" s="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 spans="1:70" x14ac:dyDescent="0.25">
      <c r="A40" s="2"/>
      <c r="B40" s="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 spans="1:70" x14ac:dyDescent="0.25">
      <c r="A41" s="2"/>
      <c r="B41" s="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 spans="1:70" x14ac:dyDescent="0.25">
      <c r="A42" s="2"/>
      <c r="B42" s="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 spans="1:70" x14ac:dyDescent="0.25">
      <c r="A43" s="2"/>
      <c r="B43" s="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 spans="1:70" x14ac:dyDescent="0.25">
      <c r="A44" s="2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 spans="1:70" x14ac:dyDescent="0.25">
      <c r="A45" s="2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 spans="1:70" x14ac:dyDescent="0.25">
      <c r="A46" s="2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 spans="1:70" x14ac:dyDescent="0.25">
      <c r="A47" s="2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 x14ac:dyDescent="0.25">
      <c r="A48" s="2"/>
      <c r="B48" s="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 x14ac:dyDescent="0.25">
      <c r="A49" s="2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</row>
    <row r="50" spans="1:70" x14ac:dyDescent="0.25">
      <c r="A50" s="2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</row>
    <row r="51" spans="1:70" x14ac:dyDescent="0.25">
      <c r="A51" s="2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</row>
    <row r="52" spans="1:70" x14ac:dyDescent="0.25">
      <c r="A52" s="2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</row>
    <row r="53" spans="1:70" x14ac:dyDescent="0.25">
      <c r="A53" s="2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</row>
    <row r="54" spans="1:70" x14ac:dyDescent="0.25">
      <c r="A54" s="2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</row>
    <row r="55" spans="1:70" x14ac:dyDescent="0.25">
      <c r="A55" s="2"/>
      <c r="B55" s="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</row>
    <row r="56" spans="1:70" x14ac:dyDescent="0.25">
      <c r="A56" s="2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 x14ac:dyDescent="0.25">
      <c r="A57" s="2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</row>
    <row r="58" spans="1:70" x14ac:dyDescent="0.25">
      <c r="A58" s="2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</row>
    <row r="59" spans="1:70" x14ac:dyDescent="0.25">
      <c r="A59" s="2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</row>
    <row r="60" spans="1:70" x14ac:dyDescent="0.25">
      <c r="A60" s="2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</row>
    <row r="61" spans="1:70" x14ac:dyDescent="0.25">
      <c r="A61" s="2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</row>
    <row r="62" spans="1:70" x14ac:dyDescent="0.25">
      <c r="A62" s="2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</row>
    <row r="63" spans="1:70" x14ac:dyDescent="0.25">
      <c r="A63" s="2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</row>
    <row r="64" spans="1:70" x14ac:dyDescent="0.25">
      <c r="A64" s="2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</row>
    <row r="65" spans="1:70" x14ac:dyDescent="0.25">
      <c r="A65" s="2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</row>
    <row r="66" spans="1:70" x14ac:dyDescent="0.25">
      <c r="A66" s="2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 x14ac:dyDescent="0.25">
      <c r="A67" s="2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</row>
    <row r="68" spans="1:70" x14ac:dyDescent="0.25">
      <c r="A68" s="2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</row>
    <row r="69" spans="1:70" x14ac:dyDescent="0.25">
      <c r="A69" s="2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</row>
    <row r="70" spans="1:70" x14ac:dyDescent="0.25">
      <c r="A70" s="2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</row>
    <row r="71" spans="1:70" x14ac:dyDescent="0.25">
      <c r="A71" s="2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</row>
    <row r="72" spans="1:70" x14ac:dyDescent="0.25">
      <c r="A72" s="2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</row>
    <row r="73" spans="1:70" x14ac:dyDescent="0.25">
      <c r="A73" s="2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</row>
    <row r="74" spans="1:70" x14ac:dyDescent="0.25">
      <c r="A74" s="2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</row>
    <row r="75" spans="1:70" x14ac:dyDescent="0.25">
      <c r="A75" s="2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</row>
    <row r="76" spans="1:70" x14ac:dyDescent="0.25">
      <c r="A76" s="2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</row>
    <row r="77" spans="1:70" x14ac:dyDescent="0.25">
      <c r="A77" s="2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</row>
    <row r="78" spans="1:70" x14ac:dyDescent="0.25">
      <c r="A78" s="2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</row>
    <row r="79" spans="1:70" x14ac:dyDescent="0.25">
      <c r="A79" s="2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</row>
    <row r="80" spans="1:70" x14ac:dyDescent="0.25">
      <c r="A80" s="2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</row>
    <row r="81" spans="1:70" x14ac:dyDescent="0.25">
      <c r="A81" s="2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</row>
    <row r="82" spans="1:70" x14ac:dyDescent="0.25">
      <c r="A82" s="2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</row>
    <row r="83" spans="1:70" x14ac:dyDescent="0.25">
      <c r="A83" s="2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</row>
    <row r="84" spans="1:70" x14ac:dyDescent="0.25">
      <c r="A84" s="2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</row>
    <row r="85" spans="1:70" x14ac:dyDescent="0.25">
      <c r="A85" s="2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</row>
    <row r="86" spans="1:70" x14ac:dyDescent="0.25">
      <c r="A86" s="2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</row>
    <row r="87" spans="1:70" x14ac:dyDescent="0.25">
      <c r="A87" s="2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</row>
    <row r="88" spans="1:70" x14ac:dyDescent="0.25">
      <c r="A88" s="2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</row>
    <row r="89" spans="1:70" x14ac:dyDescent="0.25">
      <c r="A89" s="2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</row>
    <row r="90" spans="1:70" x14ac:dyDescent="0.25">
      <c r="A90" s="2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</row>
    <row r="91" spans="1:70" x14ac:dyDescent="0.25">
      <c r="A91" s="2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</row>
    <row r="92" spans="1:70" x14ac:dyDescent="0.25">
      <c r="A92" s="2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</row>
    <row r="93" spans="1:70" x14ac:dyDescent="0.25">
      <c r="A93" s="2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</row>
    <row r="94" spans="1:70" x14ac:dyDescent="0.25">
      <c r="A94" s="2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</row>
    <row r="95" spans="1:70" x14ac:dyDescent="0.25">
      <c r="A95" s="2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</row>
    <row r="96" spans="1:70" x14ac:dyDescent="0.25">
      <c r="A96" s="2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</row>
    <row r="97" spans="1:70" x14ac:dyDescent="0.25">
      <c r="A97" s="2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</row>
    <row r="98" spans="1:70" x14ac:dyDescent="0.25">
      <c r="A98" s="2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</row>
    <row r="99" spans="1:70" x14ac:dyDescent="0.25">
      <c r="A99" s="2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</row>
    <row r="100" spans="1:70" x14ac:dyDescent="0.25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</row>
    <row r="101" spans="1:70" x14ac:dyDescent="0.25">
      <c r="A101" s="2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</row>
    <row r="102" spans="1:70" x14ac:dyDescent="0.25">
      <c r="A102" s="2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</row>
    <row r="103" spans="1:70" x14ac:dyDescent="0.25">
      <c r="A103" s="2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</row>
    <row r="104" spans="1:70" x14ac:dyDescent="0.25">
      <c r="A104" s="2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</row>
    <row r="105" spans="1:70" x14ac:dyDescent="0.25">
      <c r="A105" s="2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</row>
    <row r="106" spans="1:70" x14ac:dyDescent="0.25">
      <c r="A106" s="2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</row>
    <row r="107" spans="1:70" x14ac:dyDescent="0.25">
      <c r="A107" s="2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</row>
    <row r="108" spans="1:70" x14ac:dyDescent="0.25">
      <c r="A108" s="2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</row>
    <row r="109" spans="1:70" x14ac:dyDescent="0.25">
      <c r="A109" s="2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</row>
    <row r="110" spans="1:70" x14ac:dyDescent="0.25">
      <c r="A110" s="2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</row>
    <row r="111" spans="1:70" x14ac:dyDescent="0.25">
      <c r="A111" s="2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</row>
    <row r="112" spans="1:70" x14ac:dyDescent="0.25">
      <c r="A112" s="2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</row>
    <row r="113" spans="1:70" x14ac:dyDescent="0.25">
      <c r="A113" s="2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</row>
    <row r="114" spans="1:70" x14ac:dyDescent="0.25">
      <c r="A114" s="2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</row>
    <row r="115" spans="1:70" x14ac:dyDescent="0.25">
      <c r="A115" s="2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</row>
    <row r="116" spans="1:70" x14ac:dyDescent="0.25">
      <c r="A116" s="2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</row>
    <row r="117" spans="1:70" x14ac:dyDescent="0.25">
      <c r="A117" s="2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</row>
    <row r="118" spans="1:70" x14ac:dyDescent="0.25">
      <c r="A118" s="2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</row>
    <row r="119" spans="1:70" x14ac:dyDescent="0.25">
      <c r="A119" s="2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</row>
    <row r="120" spans="1:70" x14ac:dyDescent="0.25">
      <c r="A120" s="2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</row>
    <row r="121" spans="1:70" x14ac:dyDescent="0.25">
      <c r="A121" s="2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</row>
    <row r="122" spans="1:70" x14ac:dyDescent="0.25">
      <c r="A122" s="2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</row>
    <row r="123" spans="1:70" x14ac:dyDescent="0.25">
      <c r="A123" s="2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</row>
    <row r="124" spans="1:70" x14ac:dyDescent="0.25">
      <c r="A124" s="2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</row>
    <row r="125" spans="1:70" x14ac:dyDescent="0.25">
      <c r="A125" s="2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</row>
    <row r="126" spans="1:70" x14ac:dyDescent="0.25">
      <c r="A126" s="2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</row>
    <row r="127" spans="1:70" x14ac:dyDescent="0.25">
      <c r="A127" s="2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</row>
    <row r="128" spans="1:70" x14ac:dyDescent="0.25">
      <c r="A128" s="2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</row>
    <row r="129" spans="1:70" x14ac:dyDescent="0.25">
      <c r="A129" s="2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</row>
    <row r="130" spans="1:70" x14ac:dyDescent="0.25">
      <c r="A130" s="2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</row>
    <row r="131" spans="1:70" x14ac:dyDescent="0.25">
      <c r="A131" s="2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</row>
    <row r="132" spans="1:70" x14ac:dyDescent="0.25">
      <c r="A132" s="2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</row>
    <row r="133" spans="1:70" x14ac:dyDescent="0.25">
      <c r="A133" s="2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</row>
    <row r="134" spans="1:70" x14ac:dyDescent="0.25">
      <c r="A134" s="2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</row>
    <row r="135" spans="1:70" x14ac:dyDescent="0.25">
      <c r="A135" s="2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</row>
    <row r="136" spans="1:70" x14ac:dyDescent="0.25">
      <c r="A136" s="2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</row>
    <row r="137" spans="1:70" x14ac:dyDescent="0.25">
      <c r="A137" s="2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</row>
    <row r="138" spans="1:70" x14ac:dyDescent="0.25">
      <c r="A138" s="2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</row>
    <row r="139" spans="1:70" x14ac:dyDescent="0.25">
      <c r="A139" s="2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</row>
    <row r="140" spans="1:70" x14ac:dyDescent="0.25">
      <c r="A140" s="2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</row>
    <row r="141" spans="1:70" x14ac:dyDescent="0.25">
      <c r="A141" s="2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</row>
    <row r="142" spans="1:70" x14ac:dyDescent="0.25">
      <c r="A142" s="2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</row>
    <row r="143" spans="1:70" x14ac:dyDescent="0.25">
      <c r="A143" s="2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</row>
    <row r="144" spans="1:70" x14ac:dyDescent="0.25">
      <c r="A144" s="2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</row>
    <row r="145" spans="1:70" x14ac:dyDescent="0.25">
      <c r="A145" s="2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</row>
    <row r="146" spans="1:70" x14ac:dyDescent="0.25">
      <c r="A146" s="2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</row>
    <row r="147" spans="1:70" x14ac:dyDescent="0.25">
      <c r="A147" s="2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</row>
    <row r="148" spans="1:70" x14ac:dyDescent="0.25">
      <c r="A148" s="2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</row>
    <row r="149" spans="1:70" x14ac:dyDescent="0.25">
      <c r="A149" s="2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</row>
    <row r="150" spans="1:70" x14ac:dyDescent="0.25">
      <c r="A150" s="2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</row>
    <row r="151" spans="1:70" x14ac:dyDescent="0.25">
      <c r="A151" s="2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</row>
    <row r="152" spans="1:70" x14ac:dyDescent="0.25">
      <c r="A152" s="2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</row>
    <row r="153" spans="1:70" x14ac:dyDescent="0.25">
      <c r="A153" s="2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</row>
    <row r="154" spans="1:70" x14ac:dyDescent="0.25">
      <c r="A154" s="2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</row>
    <row r="155" spans="1:70" x14ac:dyDescent="0.25">
      <c r="A155" s="2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</row>
    <row r="156" spans="1:70" x14ac:dyDescent="0.25">
      <c r="A156" s="2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</row>
    <row r="157" spans="1:70" x14ac:dyDescent="0.25">
      <c r="A157" s="2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</row>
    <row r="158" spans="1:70" x14ac:dyDescent="0.25">
      <c r="A158" s="2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</row>
    <row r="159" spans="1:70" x14ac:dyDescent="0.25">
      <c r="A159" s="2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</row>
    <row r="160" spans="1:70" x14ac:dyDescent="0.25">
      <c r="A160" s="2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</row>
    <row r="161" spans="3:70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</row>
    <row r="162" spans="3:70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</row>
    <row r="163" spans="3:70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</row>
    <row r="164" spans="3:70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</row>
    <row r="165" spans="3:70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</row>
    <row r="166" spans="3:70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</row>
    <row r="167" spans="3:70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</row>
    <row r="168" spans="3:70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</row>
    <row r="169" spans="3:70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</row>
    <row r="170" spans="3:70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</row>
    <row r="171" spans="3:70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</row>
    <row r="172" spans="3:70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</row>
    <row r="173" spans="3:70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</row>
    <row r="174" spans="3:70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</row>
    <row r="175" spans="3:70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</row>
    <row r="176" spans="3:70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</row>
    <row r="177" spans="3:70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</row>
    <row r="178" spans="3:70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</row>
    <row r="179" spans="3:70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</row>
    <row r="180" spans="3:70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</row>
    <row r="181" spans="3:70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</row>
    <row r="182" spans="3:70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</row>
    <row r="183" spans="3:70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</row>
    <row r="184" spans="3:70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</row>
    <row r="185" spans="3:70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</row>
    <row r="186" spans="3:70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</row>
    <row r="187" spans="3:70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</row>
    <row r="188" spans="3:70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</row>
    <row r="189" spans="3:70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</row>
    <row r="190" spans="3:70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</row>
    <row r="191" spans="3:70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</row>
    <row r="192" spans="3:70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</row>
    <row r="193" spans="3:70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</row>
    <row r="194" spans="3:70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</row>
    <row r="195" spans="3:70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</row>
    <row r="196" spans="3:70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</row>
    <row r="197" spans="3:70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</row>
    <row r="198" spans="3:70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</row>
    <row r="199" spans="3:70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</row>
    <row r="200" spans="3:70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</row>
    <row r="201" spans="3:70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</row>
    <row r="202" spans="3:70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</row>
    <row r="203" spans="3:70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</row>
    <row r="204" spans="3:70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</row>
    <row r="205" spans="3:70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</row>
    <row r="206" spans="3:70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</row>
    <row r="207" spans="3:70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</row>
    <row r="208" spans="3:70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</row>
    <row r="209" spans="3:70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</row>
    <row r="210" spans="3:70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</row>
    <row r="211" spans="3:70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</row>
    <row r="212" spans="3:70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</row>
    <row r="213" spans="3:70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</row>
    <row r="214" spans="3:70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</row>
    <row r="215" spans="3:70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</row>
    <row r="216" spans="3:70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</row>
    <row r="217" spans="3:70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</row>
    <row r="218" spans="3:70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</row>
    <row r="219" spans="3:70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</row>
    <row r="220" spans="3:70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</row>
    <row r="221" spans="3:70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</row>
    <row r="222" spans="3:70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</row>
    <row r="223" spans="3:70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</row>
    <row r="224" spans="3:70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</row>
    <row r="225" spans="3:70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</row>
    <row r="226" spans="3:70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</row>
    <row r="227" spans="3:70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</row>
    <row r="228" spans="3:70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</row>
    <row r="229" spans="3:70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</row>
    <row r="230" spans="3:70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</row>
    <row r="231" spans="3:70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</row>
    <row r="232" spans="3:70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</row>
    <row r="233" spans="3:70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</row>
    <row r="234" spans="3:70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</row>
    <row r="235" spans="3:70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</row>
    <row r="236" spans="3:70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</row>
    <row r="237" spans="3:70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</row>
    <row r="238" spans="3:70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</row>
    <row r="239" spans="3:70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</row>
    <row r="240" spans="3:70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</row>
    <row r="241" spans="3:70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</row>
    <row r="242" spans="3:70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</row>
    <row r="243" spans="3:70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</row>
    <row r="244" spans="3:70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</row>
    <row r="245" spans="3:70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</row>
    <row r="246" spans="3:70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</row>
    <row r="247" spans="3:70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</row>
    <row r="248" spans="3:70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</row>
    <row r="249" spans="3:70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</row>
    <row r="250" spans="3:70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</row>
    <row r="251" spans="3:70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</row>
    <row r="252" spans="3:70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</row>
    <row r="253" spans="3:70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</row>
    <row r="254" spans="3:70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</row>
    <row r="255" spans="3:70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</row>
    <row r="256" spans="3:70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</row>
    <row r="257" spans="3:70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</row>
    <row r="258" spans="3:70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</row>
    <row r="259" spans="3:70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</row>
    <row r="260" spans="3:70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</row>
    <row r="261" spans="3:70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</row>
    <row r="262" spans="3:70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</row>
    <row r="263" spans="3:70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</row>
    <row r="264" spans="3:70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</row>
    <row r="265" spans="3:70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</row>
    <row r="266" spans="3:70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</row>
    <row r="267" spans="3:70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</row>
    <row r="268" spans="3:70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</row>
    <row r="269" spans="3:70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</row>
    <row r="270" spans="3:70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</row>
    <row r="271" spans="3:70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</row>
    <row r="272" spans="3:70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</row>
    <row r="273" spans="3:70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</row>
    <row r="274" spans="3:70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</row>
    <row r="275" spans="3:70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</row>
    <row r="276" spans="3:70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</row>
    <row r="277" spans="3:70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</row>
    <row r="278" spans="3:70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</row>
    <row r="279" spans="3:70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</row>
    <row r="280" spans="3:70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</row>
    <row r="281" spans="3:70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</row>
    <row r="282" spans="3:70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</row>
    <row r="283" spans="3:70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</row>
    <row r="284" spans="3:70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</row>
    <row r="285" spans="3:70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</row>
    <row r="286" spans="3:70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</row>
    <row r="287" spans="3:70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</row>
    <row r="288" spans="3:70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</row>
    <row r="289" spans="3:70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</row>
    <row r="290" spans="3:70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</row>
    <row r="291" spans="3:70" x14ac:dyDescent="0.2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</row>
    <row r="292" spans="3:70" x14ac:dyDescent="0.2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</row>
    <row r="293" spans="3:70" x14ac:dyDescent="0.2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</row>
    <row r="294" spans="3:70" x14ac:dyDescent="0.2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</row>
    <row r="295" spans="3:70" x14ac:dyDescent="0.2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</row>
    <row r="296" spans="3:70" x14ac:dyDescent="0.2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</row>
    <row r="297" spans="3:70" x14ac:dyDescent="0.2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</row>
    <row r="298" spans="3:70" x14ac:dyDescent="0.2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</row>
    <row r="299" spans="3:70" x14ac:dyDescent="0.2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</row>
    <row r="300" spans="3:70" x14ac:dyDescent="0.2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</row>
    <row r="301" spans="3:70" x14ac:dyDescent="0.2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</row>
    <row r="302" spans="3:70" x14ac:dyDescent="0.2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</row>
    <row r="303" spans="3:70" x14ac:dyDescent="0.2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</row>
    <row r="304" spans="3:70" x14ac:dyDescent="0.2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</row>
    <row r="305" spans="3:70" x14ac:dyDescent="0.2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</row>
    <row r="306" spans="3:70" x14ac:dyDescent="0.2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</row>
    <row r="307" spans="3:70" x14ac:dyDescent="0.2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</row>
    <row r="308" spans="3:70" x14ac:dyDescent="0.2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</row>
    <row r="309" spans="3:70" x14ac:dyDescent="0.2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</row>
    <row r="310" spans="3:70" x14ac:dyDescent="0.2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</row>
    <row r="311" spans="3:70" x14ac:dyDescent="0.2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</row>
    <row r="312" spans="3:70" x14ac:dyDescent="0.2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</row>
    <row r="313" spans="3:70" x14ac:dyDescent="0.2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</row>
    <row r="314" spans="3:70" x14ac:dyDescent="0.2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</row>
    <row r="315" spans="3:70" x14ac:dyDescent="0.2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</row>
    <row r="316" spans="3:70" x14ac:dyDescent="0.2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</row>
    <row r="317" spans="3:70" x14ac:dyDescent="0.2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</row>
    <row r="318" spans="3:70" x14ac:dyDescent="0.2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</row>
    <row r="319" spans="3:70" x14ac:dyDescent="0.2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</row>
    <row r="320" spans="3:70" x14ac:dyDescent="0.2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</row>
    <row r="321" spans="3:70" x14ac:dyDescent="0.2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</row>
    <row r="322" spans="3:70" x14ac:dyDescent="0.2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</row>
    <row r="323" spans="3:70" x14ac:dyDescent="0.2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</row>
    <row r="324" spans="3:70" x14ac:dyDescent="0.2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</row>
    <row r="325" spans="3:70" x14ac:dyDescent="0.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</row>
    <row r="326" spans="3:70" x14ac:dyDescent="0.2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</row>
    <row r="327" spans="3:70" x14ac:dyDescent="0.2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</row>
    <row r="328" spans="3:70" x14ac:dyDescent="0.2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</row>
    <row r="329" spans="3:70" x14ac:dyDescent="0.2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</row>
    <row r="330" spans="3:70" x14ac:dyDescent="0.2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</row>
    <row r="331" spans="3:70" x14ac:dyDescent="0.2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</row>
    <row r="332" spans="3:70" x14ac:dyDescent="0.2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</row>
    <row r="333" spans="3:70" x14ac:dyDescent="0.2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</row>
    <row r="334" spans="3:70" x14ac:dyDescent="0.2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</row>
    <row r="335" spans="3:70" x14ac:dyDescent="0.2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</row>
    <row r="336" spans="3:70" x14ac:dyDescent="0.2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</row>
    <row r="337" spans="3:70" x14ac:dyDescent="0.2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</row>
    <row r="338" spans="3:70" x14ac:dyDescent="0.2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</row>
    <row r="339" spans="3:70" x14ac:dyDescent="0.2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</row>
    <row r="340" spans="3:70" x14ac:dyDescent="0.2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</row>
    <row r="341" spans="3:70" x14ac:dyDescent="0.2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</row>
    <row r="342" spans="3:70" x14ac:dyDescent="0.2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</row>
    <row r="343" spans="3:70" x14ac:dyDescent="0.2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</row>
    <row r="344" spans="3:70" x14ac:dyDescent="0.2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</row>
    <row r="345" spans="3:70" x14ac:dyDescent="0.2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</row>
    <row r="346" spans="3:70" x14ac:dyDescent="0.2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</row>
    <row r="347" spans="3:70" x14ac:dyDescent="0.2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</row>
    <row r="348" spans="3:70" x14ac:dyDescent="0.2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</row>
    <row r="349" spans="3:70" x14ac:dyDescent="0.2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</row>
    <row r="350" spans="3:70" x14ac:dyDescent="0.2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</row>
    <row r="351" spans="3:70" x14ac:dyDescent="0.2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</row>
    <row r="352" spans="3:70" x14ac:dyDescent="0.2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</row>
    <row r="353" spans="3:70" x14ac:dyDescent="0.2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</row>
    <row r="354" spans="3:70" x14ac:dyDescent="0.2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</row>
    <row r="355" spans="3:70" x14ac:dyDescent="0.2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</row>
    <row r="356" spans="3:70" x14ac:dyDescent="0.2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</row>
    <row r="357" spans="3:70" x14ac:dyDescent="0.2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</row>
    <row r="358" spans="3:70" x14ac:dyDescent="0.2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</row>
    <row r="359" spans="3:70" x14ac:dyDescent="0.2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</row>
    <row r="360" spans="3:70" x14ac:dyDescent="0.2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</row>
    <row r="361" spans="3:70" x14ac:dyDescent="0.2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</row>
    <row r="362" spans="3:70" x14ac:dyDescent="0.2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</row>
    <row r="363" spans="3:70" x14ac:dyDescent="0.2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</row>
    <row r="364" spans="3:70" x14ac:dyDescent="0.2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</row>
    <row r="365" spans="3:70" x14ac:dyDescent="0.2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</row>
    <row r="366" spans="3:70" x14ac:dyDescent="0.2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</row>
    <row r="367" spans="3:70" x14ac:dyDescent="0.2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</row>
    <row r="368" spans="3:70" x14ac:dyDescent="0.2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</row>
    <row r="369" spans="3:70" x14ac:dyDescent="0.2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</row>
    <row r="370" spans="3:70" x14ac:dyDescent="0.2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</row>
    <row r="371" spans="3:70" x14ac:dyDescent="0.2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</row>
    <row r="372" spans="3:70" x14ac:dyDescent="0.2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</row>
    <row r="373" spans="3:70" x14ac:dyDescent="0.2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</row>
    <row r="374" spans="3:70" x14ac:dyDescent="0.2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</row>
    <row r="375" spans="3:70" x14ac:dyDescent="0.2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</row>
    <row r="376" spans="3:70" x14ac:dyDescent="0.2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</row>
    <row r="377" spans="3:70" x14ac:dyDescent="0.2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</row>
    <row r="378" spans="3:70" x14ac:dyDescent="0.2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</row>
    <row r="379" spans="3:70" x14ac:dyDescent="0.2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</row>
    <row r="380" spans="3:70" x14ac:dyDescent="0.2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</row>
    <row r="381" spans="3:70" x14ac:dyDescent="0.2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</row>
    <row r="382" spans="3:70" x14ac:dyDescent="0.2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</row>
    <row r="383" spans="3:70" x14ac:dyDescent="0.2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</row>
    <row r="384" spans="3:70" x14ac:dyDescent="0.2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</row>
    <row r="385" spans="3:70" x14ac:dyDescent="0.2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</row>
    <row r="386" spans="3:70" x14ac:dyDescent="0.2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</row>
    <row r="387" spans="3:70" x14ac:dyDescent="0.2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</row>
    <row r="388" spans="3:70" x14ac:dyDescent="0.2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</row>
    <row r="389" spans="3:70" x14ac:dyDescent="0.2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</row>
    <row r="390" spans="3:70" x14ac:dyDescent="0.2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</row>
    <row r="391" spans="3:70" x14ac:dyDescent="0.2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</row>
    <row r="392" spans="3:70" x14ac:dyDescent="0.2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</row>
    <row r="393" spans="3:70" x14ac:dyDescent="0.2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</row>
    <row r="394" spans="3:70" x14ac:dyDescent="0.2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</row>
    <row r="395" spans="3:70" x14ac:dyDescent="0.2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</row>
    <row r="396" spans="3:70" x14ac:dyDescent="0.2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</row>
    <row r="397" spans="3:70" x14ac:dyDescent="0.2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</row>
    <row r="398" spans="3:70" x14ac:dyDescent="0.2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</row>
    <row r="399" spans="3:70" x14ac:dyDescent="0.2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</row>
    <row r="400" spans="3:70" x14ac:dyDescent="0.2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</row>
    <row r="401" spans="3:70" x14ac:dyDescent="0.2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</row>
    <row r="402" spans="3:70" x14ac:dyDescent="0.2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</row>
    <row r="403" spans="3:70" x14ac:dyDescent="0.2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</row>
    <row r="404" spans="3:70" x14ac:dyDescent="0.2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</row>
    <row r="405" spans="3:70" x14ac:dyDescent="0.2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</row>
    <row r="406" spans="3:70" x14ac:dyDescent="0.2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</row>
    <row r="407" spans="3:70" x14ac:dyDescent="0.2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</row>
    <row r="408" spans="3:70" x14ac:dyDescent="0.2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</row>
    <row r="409" spans="3:70" x14ac:dyDescent="0.2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</row>
    <row r="410" spans="3:70" x14ac:dyDescent="0.2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</row>
    <row r="411" spans="3:70" x14ac:dyDescent="0.2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</row>
    <row r="412" spans="3:70" x14ac:dyDescent="0.2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</row>
    <row r="413" spans="3:70" x14ac:dyDescent="0.2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</row>
    <row r="414" spans="3:70" x14ac:dyDescent="0.2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</row>
    <row r="415" spans="3:70" x14ac:dyDescent="0.2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</row>
    <row r="416" spans="3:70" x14ac:dyDescent="0.2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</row>
    <row r="417" spans="3:70" x14ac:dyDescent="0.2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</row>
    <row r="418" spans="3:70" x14ac:dyDescent="0.2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</row>
    <row r="419" spans="3:70" x14ac:dyDescent="0.2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</row>
    <row r="420" spans="3:70" x14ac:dyDescent="0.2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</row>
    <row r="421" spans="3:70" x14ac:dyDescent="0.2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</row>
    <row r="422" spans="3:70" x14ac:dyDescent="0.2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</row>
    <row r="423" spans="3:70" x14ac:dyDescent="0.2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</row>
    <row r="424" spans="3:70" x14ac:dyDescent="0.2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</row>
    <row r="425" spans="3:70" x14ac:dyDescent="0.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</row>
    <row r="426" spans="3:70" x14ac:dyDescent="0.2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</row>
    <row r="427" spans="3:70" x14ac:dyDescent="0.2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</row>
    <row r="428" spans="3:70" x14ac:dyDescent="0.2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</row>
    <row r="429" spans="3:70" x14ac:dyDescent="0.2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</row>
    <row r="430" spans="3:70" x14ac:dyDescent="0.2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</row>
    <row r="431" spans="3:70" x14ac:dyDescent="0.2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</row>
    <row r="432" spans="3:70" x14ac:dyDescent="0.2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</row>
    <row r="433" spans="3:70" x14ac:dyDescent="0.2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</row>
    <row r="434" spans="3:70" x14ac:dyDescent="0.2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</row>
    <row r="435" spans="3:70" x14ac:dyDescent="0.2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</row>
    <row r="436" spans="3:70" x14ac:dyDescent="0.2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</row>
    <row r="437" spans="3:70" x14ac:dyDescent="0.2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</row>
  </sheetData>
  <hyperlinks>
    <hyperlink ref="A1" location="Main!A1" display="Main" xr:uid="{5AE72C8F-5440-46C0-97D6-2A9C770837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2025-06-07T12:23:45Z</dcterms:created>
  <dcterms:modified xsi:type="dcterms:W3CDTF">2025-09-02T11:23:37Z</dcterms:modified>
</cp:coreProperties>
</file>