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E29B762-A7CA-41AA-8E18-8BA536B8B6F7}" xr6:coauthVersionLast="47" xr6:coauthVersionMax="47" xr10:uidLastSave="{00000000-0000-0000-0000-000000000000}"/>
  <bookViews>
    <workbookView xWindow="-120" yWindow="-120" windowWidth="38640" windowHeight="21060" xr2:uid="{018E0477-05D3-47A6-BBAA-907DACD6F8C2}"/>
  </bookViews>
  <sheets>
    <sheet name="Main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4" i="1"/>
  <c r="H21" i="2"/>
  <c r="G21" i="2"/>
  <c r="F21" i="2"/>
  <c r="D21" i="2"/>
  <c r="C21" i="2"/>
  <c r="E21" i="2"/>
  <c r="J6" i="1"/>
  <c r="J5" i="1"/>
  <c r="H19" i="2"/>
  <c r="F19" i="2"/>
  <c r="E19" i="2"/>
  <c r="D19" i="2"/>
  <c r="C19" i="2"/>
  <c r="H17" i="2"/>
  <c r="F17" i="2"/>
  <c r="E17" i="2"/>
  <c r="D17" i="2"/>
  <c r="C17" i="2"/>
  <c r="H13" i="2"/>
  <c r="F13" i="2"/>
  <c r="E13" i="2"/>
  <c r="D13" i="2"/>
  <c r="C13" i="2"/>
  <c r="H9" i="2"/>
  <c r="F9" i="2"/>
  <c r="E9" i="2"/>
  <c r="D9" i="2"/>
  <c r="C9" i="2"/>
  <c r="G13" i="2"/>
  <c r="G17" i="2" s="1"/>
  <c r="G19" i="2" s="1"/>
  <c r="G9" i="2"/>
  <c r="H7" i="2"/>
  <c r="F7" i="2"/>
  <c r="E7" i="2"/>
  <c r="D7" i="2"/>
  <c r="C7" i="2"/>
  <c r="G7" i="2"/>
</calcChain>
</file>

<file path=xl/sharedStrings.xml><?xml version="1.0" encoding="utf-8"?>
<sst xmlns="http://schemas.openxmlformats.org/spreadsheetml/2006/main" count="39" uniqueCount="36">
  <si>
    <t>Shenzou International</t>
  </si>
  <si>
    <t>Main</t>
  </si>
  <si>
    <t>IR</t>
  </si>
  <si>
    <t>numbers in mio RMB</t>
  </si>
  <si>
    <t>2313.HK</t>
  </si>
  <si>
    <t>H122</t>
  </si>
  <si>
    <t>H222</t>
  </si>
  <si>
    <t>H123</t>
  </si>
  <si>
    <t>H223</t>
  </si>
  <si>
    <t>H124</t>
  </si>
  <si>
    <t>H224</t>
  </si>
  <si>
    <t>Price</t>
  </si>
  <si>
    <t>Shares</t>
  </si>
  <si>
    <t>MC</t>
  </si>
  <si>
    <t>Cash</t>
  </si>
  <si>
    <t>Debt</t>
  </si>
  <si>
    <t>Q224</t>
  </si>
  <si>
    <t>EV</t>
  </si>
  <si>
    <t>Sportswear</t>
  </si>
  <si>
    <t>Casual wear</t>
  </si>
  <si>
    <t>Lingerie wear</t>
  </si>
  <si>
    <t>Other knitwear</t>
  </si>
  <si>
    <t>Revenue</t>
  </si>
  <si>
    <t>COGS</t>
  </si>
  <si>
    <t>Gross Profit</t>
  </si>
  <si>
    <t>Other Income</t>
  </si>
  <si>
    <t>Selling &amp; Distrinution</t>
  </si>
  <si>
    <t>Administrative Expenses</t>
  </si>
  <si>
    <t>Operating Income</t>
  </si>
  <si>
    <t>Finance cost</t>
  </si>
  <si>
    <t>Other gains net</t>
  </si>
  <si>
    <t>earning of subsidaries</t>
  </si>
  <si>
    <t>Pretax Income</t>
  </si>
  <si>
    <t>Tax Expense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</si>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</sst>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0" fontId="1" fillId="0" borderId="0" xfId="0" applyFont="1" applyAlignment="1">
      <alignment horizontal="center"/>
    </xf>
    <xf numFmtId="3" fontId="3" fillId="0" borderId="0" xfId="0" applyNumberFormat="1" applyFont="1"/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henzhouintl.com/ab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5586-6FF6-4399-B76F-E69240B75FAF}">
  <dimension ref="A1:K10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3</v>
      </c>
      <c r="I2" s="2" t="s">
        <v>11</v>
      </c>
      <c r="J2" s="2">
        <v>58.65</v>
      </c>
    </row>
    <row r="3" spans="1:11" x14ac:dyDescent="0.2">
      <c r="I3" s="2" t="s">
        <v>12</v>
      </c>
      <c r="J3" s="3">
        <v>1503.222397</v>
      </c>
      <c r="K3" s="4" t="s">
        <v>16</v>
      </c>
    </row>
    <row r="4" spans="1:11" x14ac:dyDescent="0.2">
      <c r="B4" s="5" t="s">
        <v>2</v>
      </c>
      <c r="I4" s="2" t="s">
        <v>13</v>
      </c>
      <c r="J4" s="3">
        <f>+J2*J3</f>
        <v>88163.993584049997</v>
      </c>
    </row>
    <row r="5" spans="1:11" x14ac:dyDescent="0.2">
      <c r="B5" s="2" t="s">
        <v>4</v>
      </c>
      <c r="I5" s="2" t="s">
        <v>14</v>
      </c>
      <c r="J5" s="3">
        <f>10081.734+9236.322</f>
        <v>19318.056</v>
      </c>
      <c r="K5" s="4" t="s">
        <v>16</v>
      </c>
    </row>
    <row r="6" spans="1:11" x14ac:dyDescent="0.2">
      <c r="I6" s="2" t="s">
        <v>15</v>
      </c>
      <c r="J6" s="3">
        <f>9027.793+1800</f>
        <v>10827.793</v>
      </c>
      <c r="K6" s="4" t="s">
        <v>16</v>
      </c>
    </row>
    <row r="7" spans="1:11" x14ac:dyDescent="0.2">
      <c r="I7" s="2" t="s">
        <v>17</v>
      </c>
      <c r="J7" s="3">
        <f>+J4-J5+J6</f>
        <v>79673.730584050005</v>
      </c>
    </row>
    <row r="10" spans="1:11" x14ac:dyDescent="0.2">
      <c r="H10" s="3"/>
    </row>
  </sheetData>
  <hyperlinks>
    <hyperlink ref="B4" r:id="rId1" xr:uid="{5E987129-716B-43D3-B1A1-37FFB3CF711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FCA26-0522-4AAD-91CE-26CB3C60CDF1}">
  <dimension ref="A1:AD419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3" sqref="B13"/>
    </sheetView>
  </sheetViews>
  <sheetFormatPr defaultRowHeight="12.75" x14ac:dyDescent="0.2"/>
  <cols>
    <col min="1" max="1" width="4.7109375" style="2" bestFit="1" customWidth="1"/>
    <col min="2" max="2" width="22.5703125" style="2" customWidth="1"/>
    <col min="3" max="16384" width="9.140625" style="2"/>
  </cols>
  <sheetData>
    <row r="1" spans="1:30" x14ac:dyDescent="0.2">
      <c r="A1" s="5" t="s">
        <v>1</v>
      </c>
    </row>
    <row r="2" spans="1:30" x14ac:dyDescent="0.2"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</row>
    <row r="3" spans="1:30" x14ac:dyDescent="0.2">
      <c r="A3" s="6"/>
      <c r="B3" s="2" t="s">
        <v>18</v>
      </c>
      <c r="C3" s="3"/>
      <c r="D3" s="3"/>
      <c r="E3" s="3">
        <v>8560.723</v>
      </c>
      <c r="F3" s="3"/>
      <c r="G3" s="3">
        <v>9212.5460000000003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">
      <c r="B4" s="2" t="s">
        <v>19</v>
      </c>
      <c r="C4" s="3"/>
      <c r="D4" s="3"/>
      <c r="E4" s="3">
        <v>2299.7660000000001</v>
      </c>
      <c r="F4" s="3"/>
      <c r="G4" s="3">
        <v>2760.739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x14ac:dyDescent="0.2">
      <c r="B5" s="2" t="s">
        <v>20</v>
      </c>
      <c r="C5" s="3"/>
      <c r="D5" s="3"/>
      <c r="E5" s="3">
        <v>612.78399999999999</v>
      </c>
      <c r="F5" s="3"/>
      <c r="G5" s="3">
        <v>903.18200000000002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">
      <c r="B6" s="2" t="s">
        <v>21</v>
      </c>
      <c r="C6" s="3"/>
      <c r="D6" s="3"/>
      <c r="E6" s="3">
        <v>88.688999999999993</v>
      </c>
      <c r="F6" s="3"/>
      <c r="G6" s="3">
        <v>99.504000000000005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x14ac:dyDescent="0.2">
      <c r="B7" s="1" t="s">
        <v>22</v>
      </c>
      <c r="C7" s="7">
        <f t="shared" ref="C7:F7" si="0">+SUM(C3:C6)</f>
        <v>0</v>
      </c>
      <c r="D7" s="7">
        <f t="shared" si="0"/>
        <v>0</v>
      </c>
      <c r="E7" s="7">
        <f t="shared" si="0"/>
        <v>11561.962</v>
      </c>
      <c r="F7" s="7">
        <f t="shared" si="0"/>
        <v>0</v>
      </c>
      <c r="G7" s="7">
        <f>+SUM(G3:G6)</f>
        <v>12975.971000000001</v>
      </c>
      <c r="H7" s="7">
        <f t="shared" ref="H7" si="1">+SUM(H3:H6)</f>
        <v>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2">
      <c r="B8" s="2" t="s">
        <v>23</v>
      </c>
      <c r="C8" s="3"/>
      <c r="D8" s="3"/>
      <c r="E8" s="3">
        <v>8967.0580000000009</v>
      </c>
      <c r="F8" s="3"/>
      <c r="G8" s="3">
        <v>9214.5020000000004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2">
      <c r="B9" s="2" t="s">
        <v>24</v>
      </c>
      <c r="C9" s="3">
        <f t="shared" ref="C9:F9" si="2">+C7-C8</f>
        <v>0</v>
      </c>
      <c r="D9" s="3">
        <f t="shared" si="2"/>
        <v>0</v>
      </c>
      <c r="E9" s="3">
        <f t="shared" si="2"/>
        <v>2594.9039999999986</v>
      </c>
      <c r="F9" s="3">
        <f t="shared" si="2"/>
        <v>0</v>
      </c>
      <c r="G9" s="3">
        <f>+G7-G8</f>
        <v>3761.469000000001</v>
      </c>
      <c r="H9" s="3">
        <f t="shared" ref="H9" si="3">+H7-H8</f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2">
      <c r="B10" s="2" t="s">
        <v>25</v>
      </c>
      <c r="C10" s="3"/>
      <c r="D10" s="3"/>
      <c r="E10" s="3">
        <v>507.38900000000001</v>
      </c>
      <c r="F10" s="3"/>
      <c r="G10" s="3">
        <v>635.46299999999997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x14ac:dyDescent="0.2">
      <c r="B11" s="2" t="s">
        <v>26</v>
      </c>
      <c r="C11" s="3"/>
      <c r="D11" s="3"/>
      <c r="E11" s="3">
        <v>81.135000000000005</v>
      </c>
      <c r="F11" s="3"/>
      <c r="G11" s="3">
        <v>84.837000000000003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x14ac:dyDescent="0.2">
      <c r="B12" s="2" t="s">
        <v>27</v>
      </c>
      <c r="C12" s="3"/>
      <c r="D12" s="3"/>
      <c r="E12" s="3">
        <v>913.68799999999999</v>
      </c>
      <c r="F12" s="3"/>
      <c r="G12" s="3">
        <v>943.697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x14ac:dyDescent="0.2">
      <c r="B13" s="2" t="s">
        <v>28</v>
      </c>
      <c r="C13" s="3">
        <f t="shared" ref="C13:F13" si="4">+C9+C10-SUM(C11:C12)</f>
        <v>0</v>
      </c>
      <c r="D13" s="3">
        <f t="shared" si="4"/>
        <v>0</v>
      </c>
      <c r="E13" s="3">
        <f t="shared" si="4"/>
        <v>2107.4699999999989</v>
      </c>
      <c r="F13" s="3">
        <f t="shared" si="4"/>
        <v>0</v>
      </c>
      <c r="G13" s="3">
        <f>+G9+G10-SUM(G11:G12)</f>
        <v>3368.3980000000006</v>
      </c>
      <c r="H13" s="3">
        <f t="shared" ref="H13" si="5">+H9+H10-SUM(H11:H12)</f>
        <v>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x14ac:dyDescent="0.2">
      <c r="B14" s="2" t="s">
        <v>29</v>
      </c>
      <c r="C14" s="3"/>
      <c r="D14" s="3"/>
      <c r="E14" s="3">
        <v>146.25800000000001</v>
      </c>
      <c r="F14" s="3"/>
      <c r="G14" s="3">
        <v>191.38900000000001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x14ac:dyDescent="0.2">
      <c r="B15" s="2" t="s">
        <v>30</v>
      </c>
      <c r="C15" s="3"/>
      <c r="D15" s="3"/>
      <c r="E15" s="3">
        <v>376.65899999999999</v>
      </c>
      <c r="F15" s="3"/>
      <c r="G15" s="3">
        <v>69.64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x14ac:dyDescent="0.2">
      <c r="B16" s="2" t="s">
        <v>31</v>
      </c>
      <c r="C16" s="3"/>
      <c r="D16" s="3"/>
      <c r="E16" s="3">
        <v>10.553000000000001</v>
      </c>
      <c r="F16" s="3"/>
      <c r="G16" s="3">
        <v>2.56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2:30" x14ac:dyDescent="0.2">
      <c r="B17" s="2" t="s">
        <v>32</v>
      </c>
      <c r="C17" s="3">
        <f t="shared" ref="C17:F17" si="6">+C13-C14+C15+C16</f>
        <v>0</v>
      </c>
      <c r="D17" s="3">
        <f t="shared" si="6"/>
        <v>0</v>
      </c>
      <c r="E17" s="3">
        <f t="shared" si="6"/>
        <v>2348.4239999999986</v>
      </c>
      <c r="F17" s="3">
        <f t="shared" si="6"/>
        <v>0</v>
      </c>
      <c r="G17" s="3">
        <f>+G13-G14+G15+G16</f>
        <v>3249.2090000000003</v>
      </c>
      <c r="H17" s="3">
        <f t="shared" ref="H17" si="7">+H13-H14+H15+H16</f>
        <v>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2:30" x14ac:dyDescent="0.2">
      <c r="B18" s="2" t="s">
        <v>33</v>
      </c>
      <c r="C18" s="3"/>
      <c r="D18" s="3"/>
      <c r="E18" s="3">
        <v>221.595</v>
      </c>
      <c r="F18" s="3"/>
      <c r="G18" s="3">
        <v>318.18099999999998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2:30" x14ac:dyDescent="0.2">
      <c r="B19" s="2" t="s">
        <v>34</v>
      </c>
      <c r="C19" s="3">
        <f t="shared" ref="C19:F19" si="8">+C17-C18</f>
        <v>0</v>
      </c>
      <c r="D19" s="3">
        <f t="shared" si="8"/>
        <v>0</v>
      </c>
      <c r="E19" s="3">
        <f t="shared" si="8"/>
        <v>2126.8289999999988</v>
      </c>
      <c r="F19" s="3">
        <f t="shared" si="8"/>
        <v>0</v>
      </c>
      <c r="G19" s="3">
        <f>+G17-G18</f>
        <v>2931.0280000000002</v>
      </c>
      <c r="H19" s="3">
        <f t="shared" ref="H19" si="9">+H17-H18</f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2:30" x14ac:dyDescent="0.2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2:30" x14ac:dyDescent="0.2">
      <c r="B21" s="2" t="s">
        <v>35</v>
      </c>
      <c r="C21" s="8" t="e">
        <f t="shared" ref="C21:D21" si="10">+C19/C22</f>
        <v>#DIV/0!</v>
      </c>
      <c r="D21" s="8" t="e">
        <f t="shared" si="10"/>
        <v>#DIV/0!</v>
      </c>
      <c r="E21" s="8">
        <f>+E19/E22</f>
        <v>1.4148465351797168</v>
      </c>
      <c r="F21" s="8" t="e">
        <f t="shared" ref="F21:H21" si="11">+F19/F22</f>
        <v>#DIV/0!</v>
      </c>
      <c r="G21" s="8">
        <f t="shared" si="11"/>
        <v>1.949829915952217</v>
      </c>
      <c r="H21" s="8" t="e">
        <f t="shared" si="11"/>
        <v>#DIV/0!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2:30" x14ac:dyDescent="0.2">
      <c r="B22" s="2" t="s">
        <v>12</v>
      </c>
      <c r="C22" s="3"/>
      <c r="D22" s="3"/>
      <c r="E22" s="3">
        <v>1503.222397</v>
      </c>
      <c r="F22" s="3"/>
      <c r="G22" s="3">
        <v>1503.222397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2:30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2:30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2:30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2:30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2:30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2:30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2:30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2:30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2:30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2:30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3:30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3:30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3:30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3:30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3:30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3:30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3:30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3:30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3:30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3:30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3:30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3:30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3:30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3:30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3:30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3:30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3:30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3:30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3:30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3:30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3:30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3:30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3:30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3:30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3:30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3:30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3:30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3:30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3:30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3:30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3:30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3:30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3:30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3:30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3:30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3:30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3:30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3:30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3:30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3:30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3:30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3:30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3:30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3:30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3:30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3:30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3:30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3:30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3:30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3:30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3:30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3:30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3:30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3:30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3:30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3:30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3:30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3:30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3:30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3:30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3:30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3:30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3:30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3:30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3:30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3:30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3:30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3:30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3:30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3:30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3:30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3:30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3:30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3:30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3:30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3:30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3:30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3:30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3:30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3:30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3:30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3:30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3:30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3:30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3:30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3:30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3:30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3:30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3:30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3:30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3:30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3:30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3:30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3:30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3:30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3:30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3:30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3:30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3:30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3:30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3:30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3:30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3:30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3:30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3:30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3:30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3:30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3:30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3:30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3:30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3:30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3:30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3:30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3:30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3:30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3:30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3:30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3:30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3:30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3:30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3:30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3:30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3:30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3:30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3:30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3:30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3:30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3:30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3:30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3:30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3:30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3:30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3:30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3:30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3:30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3:30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3:30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3:30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3:30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3:30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3:30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3:30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3:30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3:30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3:30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3:30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3:30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3:30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3:30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3:30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3:30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3:30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3:30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3:30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3:30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3:30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3:30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3:30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3:30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3:30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3:30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3:30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3:30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3:30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3:30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3:30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3:30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3:30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3:30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3:30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3:30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3:30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3:30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3:30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3:30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3:30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3:30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3:30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3:30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3:30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3:30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3:30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3:30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3:30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3:30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3:30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3:30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3:30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3:30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3:30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3:30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3:30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3:30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3:30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3:30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3:30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3:30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3:30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3:30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3:30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3:30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3:30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3:30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3:30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3:30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3:30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3:30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3:30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3:30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3:30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3:30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3:30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3:30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3:30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3:30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3:30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3:30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3:30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3:30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3:30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3:30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3:30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3:30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3:30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3:30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3:30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3:30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3:30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3:30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3:30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3:30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3:30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3:30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3:30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3:30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3:30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3:30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3:30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3:30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3:30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3:30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3:30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3:30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3:30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3:30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3:30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3:30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3:30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3:30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3:30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3:30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3:30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3:30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3:30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3:30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3:30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3:30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3:30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3:30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3:30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3:30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3:30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3:30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3:30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3:30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3:30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3:30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3:30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3:30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3:30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3:30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3:30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3:30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3:30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3:30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3:30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3:30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3:30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3:30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3:30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3:30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3:30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3:30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3:30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3:30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3:30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3:30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3:30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3:30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3:30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3:30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3:30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3:30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3:30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3:30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3:30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3:30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3:30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3:30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3:30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3:30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3:30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3:30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3:30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3:30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3:30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3:30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3:30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3:30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3:30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3:30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3:30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3:30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3:30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3:30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3:30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3:30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3:30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3:30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3:30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3:30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3:30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3:30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3:30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3:30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3:30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3:30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3:30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3:30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3:30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3:30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3:30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3:30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3:30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3:30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3:30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3:30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3:30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3:30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3:30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3:30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3:30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3:30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3:30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3:30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3:30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3:30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3:30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3:30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3:30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3:30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3:30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3:30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3:30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3:30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3:30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3:30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3:30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3:30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3:30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3:30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3:30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3:30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3:30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3:30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3:30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3:30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3:30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3:30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3:30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3:30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3:30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3:30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3:30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3:30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3:30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3:30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3:30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3:30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3:30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3:30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3:30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3:30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3:30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3:30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3:30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3:30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</sheetData>
  <hyperlinks>
    <hyperlink ref="A1" location="Main!A1" display="Main" xr:uid="{7D747EBE-F817-4B0D-A151-862E6690E7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2024-06-24T17:37:38Z</dcterms:created>
  <dcterms:modified xsi:type="dcterms:W3CDTF">2025-09-02T11:27:10Z</dcterms:modified>
</cp:coreProperties>
</file>