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72983C1-B23D-4F58-AF4D-F1A92CB9C9E6}" xr6:coauthVersionLast="47" xr6:coauthVersionMax="47" xr10:uidLastSave="{00000000-0000-0000-0000-000000000000}"/>
  <bookViews>
    <workbookView xWindow="-120" yWindow="-120" windowWidth="38640" windowHeight="21060" activeTab="1" xr2:uid="{88D7A76E-B682-44DF-ACC5-038F17FA34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G29" i="2"/>
  <c r="H28" i="2"/>
  <c r="G28" i="2"/>
  <c r="H27" i="2"/>
  <c r="G27" i="2"/>
  <c r="H26" i="2"/>
  <c r="G26" i="2"/>
  <c r="H25" i="2"/>
  <c r="G25" i="2"/>
  <c r="J32" i="2"/>
  <c r="J31" i="2"/>
  <c r="J30" i="2"/>
  <c r="J29" i="2"/>
  <c r="J28" i="2"/>
  <c r="J27" i="2"/>
  <c r="J26" i="2"/>
  <c r="J25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I32" i="2"/>
  <c r="I31" i="2"/>
  <c r="I30" i="2"/>
  <c r="I29" i="2"/>
  <c r="I28" i="2"/>
  <c r="I27" i="2"/>
  <c r="I26" i="2"/>
  <c r="I25" i="2"/>
  <c r="J9" i="2"/>
  <c r="J12" i="2" s="1"/>
  <c r="J17" i="2" s="1"/>
  <c r="J20" i="2" s="1"/>
  <c r="J22" i="2" s="1"/>
  <c r="I9" i="2"/>
  <c r="I12" i="2" s="1"/>
  <c r="I17" i="2" s="1"/>
  <c r="I20" i="2" s="1"/>
  <c r="I22" i="2" s="1"/>
  <c r="H9" i="2"/>
  <c r="H12" i="2" s="1"/>
  <c r="H17" i="2" s="1"/>
  <c r="H20" i="2" s="1"/>
  <c r="H22" i="2" s="1"/>
  <c r="F9" i="2"/>
  <c r="F12" i="2" s="1"/>
  <c r="F17" i="2" s="1"/>
  <c r="F20" i="2" s="1"/>
  <c r="F22" i="2" s="1"/>
  <c r="E9" i="2"/>
  <c r="E12" i="2" s="1"/>
  <c r="E17" i="2" s="1"/>
  <c r="E20" i="2" s="1"/>
  <c r="E22" i="2" s="1"/>
  <c r="D9" i="2"/>
  <c r="D12" i="2" s="1"/>
  <c r="D17" i="2" s="1"/>
  <c r="D20" i="2" s="1"/>
  <c r="D22" i="2" s="1"/>
  <c r="C9" i="2"/>
  <c r="C12" i="2" s="1"/>
  <c r="C17" i="2" s="1"/>
  <c r="C20" i="2" s="1"/>
  <c r="C22" i="2" s="1"/>
  <c r="G9" i="2"/>
  <c r="G12" i="2" s="1"/>
  <c r="G17" i="2" s="1"/>
  <c r="G20" i="2" s="1"/>
  <c r="G22" i="2" s="1"/>
  <c r="I7" i="1"/>
  <c r="I6" i="1"/>
  <c r="I5" i="1"/>
  <c r="I4" i="1"/>
</calcChain>
</file>

<file path=xl/sharedStrings.xml><?xml version="1.0" encoding="utf-8"?>
<sst xmlns="http://schemas.openxmlformats.org/spreadsheetml/2006/main" count="57" uniqueCount="49">
  <si>
    <t>ADM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</si>
  <si>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</si>
  <si>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</si>
  <si>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</si>
  <si>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</si>
  <si>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</si>
  <si>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</si>
  <si>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</si>
  <si>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</si>
  <si>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</si>
  <si>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</si>
  <si>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</si>
  <si>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</si>
  <si>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</si>
  <si>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</si>
  <si>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</si>
  <si>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</si>
  <si>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</si>
  <si>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</si>
  <si>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</si>
  <si>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</si>
  <si>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SGA</t>
  </si>
  <si>
    <t>Asset impairment</t>
  </si>
  <si>
    <t>Earnings of subsidaries</t>
  </si>
  <si>
    <t>Interest income</t>
  </si>
  <si>
    <t>Interest Expense</t>
  </si>
  <si>
    <t>Other Income</t>
  </si>
  <si>
    <t>Pretax Income</t>
  </si>
  <si>
    <t>Tax Expense</t>
  </si>
  <si>
    <t xml:space="preserve">Minority Interests </t>
  </si>
  <si>
    <t xml:space="preserve">Net Income </t>
  </si>
  <si>
    <t>Operating Income</t>
  </si>
  <si>
    <t>EPS</t>
  </si>
  <si>
    <t>Segments</t>
  </si>
  <si>
    <t>% of Rev</t>
  </si>
  <si>
    <t>Brands</t>
  </si>
  <si>
    <t>Archer Daniels Midland Company</t>
  </si>
  <si>
    <t>Ag Services &amp; Oilseeds</t>
  </si>
  <si>
    <t>Carbohydrate Solutions</t>
  </si>
  <si>
    <t xml:space="preserve">Nutrition </t>
  </si>
  <si>
    <t>Other Business</t>
  </si>
  <si>
    <t xml:space="preserve">Services&amp;Oilseeds Growth </t>
  </si>
  <si>
    <t xml:space="preserve">Carbohydrate Growth </t>
  </si>
  <si>
    <t xml:space="preserve">Nutrition Growth </t>
  </si>
  <si>
    <t xml:space="preserve">Other Growth </t>
  </si>
  <si>
    <t xml:space="preserve">Revenue Growth 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</si>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</sst>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052E-E960-4AEF-8557-14D58630B708}">
  <dimension ref="A1:J11"/>
  <sheetViews>
    <sheetView zoomScale="200" zoomScaleNormal="200" workbookViewId="0">
      <selection activeCell="B6" sqref="B6"/>
    </sheetView>
  </sheetViews>
  <sheetFormatPr defaultRowHeight="12.75" x14ac:dyDescent="0.2"/>
  <cols>
    <col min="1" max="1" width="4.5703125" style="2" customWidth="1"/>
    <col min="2" max="2" width="22" style="2" bestFit="1" customWidth="1"/>
    <col min="3" max="16384" width="9.140625" style="2"/>
  </cols>
  <sheetData>
    <row r="1" spans="1:10" x14ac:dyDescent="0.2">
      <c r="A1" s="1" t="s">
        <v>36</v>
      </c>
    </row>
    <row r="2" spans="1:10" x14ac:dyDescent="0.2">
      <c r="A2" s="2" t="s">
        <v>1</v>
      </c>
      <c r="H2" s="2" t="s">
        <v>3</v>
      </c>
      <c r="I2" s="2">
        <v>51.28</v>
      </c>
    </row>
    <row r="3" spans="1:10" x14ac:dyDescent="0.2">
      <c r="H3" s="2" t="s">
        <v>4</v>
      </c>
      <c r="I3" s="3">
        <v>478.53352000000001</v>
      </c>
      <c r="J3" s="4" t="s">
        <v>9</v>
      </c>
    </row>
    <row r="4" spans="1:10" x14ac:dyDescent="0.2">
      <c r="B4" s="2" t="s">
        <v>0</v>
      </c>
      <c r="H4" s="2" t="s">
        <v>5</v>
      </c>
      <c r="I4" s="3">
        <f>+I2*I3</f>
        <v>24539.198905600002</v>
      </c>
    </row>
    <row r="5" spans="1:10" x14ac:dyDescent="0.2">
      <c r="B5" s="2" t="s">
        <v>2</v>
      </c>
      <c r="H5" s="2" t="s">
        <v>6</v>
      </c>
      <c r="I5" s="3">
        <f>784+7077</f>
        <v>7861</v>
      </c>
      <c r="J5" s="4" t="s">
        <v>9</v>
      </c>
    </row>
    <row r="6" spans="1:10" x14ac:dyDescent="0.2">
      <c r="H6" s="2" t="s">
        <v>7</v>
      </c>
      <c r="I6" s="3">
        <f>1733+7578</f>
        <v>9311</v>
      </c>
      <c r="J6" s="4" t="s">
        <v>9</v>
      </c>
    </row>
    <row r="7" spans="1:10" x14ac:dyDescent="0.2">
      <c r="B7" s="2" t="s">
        <v>33</v>
      </c>
      <c r="C7" s="2" t="s">
        <v>34</v>
      </c>
      <c r="D7" s="2" t="s">
        <v>35</v>
      </c>
      <c r="H7" s="2" t="s">
        <v>8</v>
      </c>
      <c r="I7" s="3">
        <f>+I4-I5+I6</f>
        <v>25989.198905600002</v>
      </c>
    </row>
    <row r="8" spans="1:10" x14ac:dyDescent="0.2">
      <c r="B8" s="2" t="s">
        <v>37</v>
      </c>
    </row>
    <row r="9" spans="1:10" x14ac:dyDescent="0.2">
      <c r="B9" s="2" t="s">
        <v>38</v>
      </c>
    </row>
    <row r="10" spans="1:10" x14ac:dyDescent="0.2">
      <c r="B10" s="2" t="s">
        <v>39</v>
      </c>
    </row>
    <row r="11" spans="1:10" x14ac:dyDescent="0.2">
      <c r="B11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7BE3-32BF-435C-A3A3-E2AEC9C31F4D}">
  <dimension ref="A1:V176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.42578125" style="2" bestFit="1" customWidth="1"/>
    <col min="2" max="2" width="31.7109375" style="2" customWidth="1"/>
    <col min="3" max="16384" width="9.140625" style="2"/>
  </cols>
  <sheetData>
    <row r="1" spans="1:22" x14ac:dyDescent="0.2">
      <c r="A1" s="5" t="s">
        <v>10</v>
      </c>
    </row>
    <row r="2" spans="1:22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9</v>
      </c>
      <c r="J2" s="4" t="s">
        <v>17</v>
      </c>
    </row>
    <row r="3" spans="1:22" x14ac:dyDescent="0.2">
      <c r="B3" s="2" t="s">
        <v>37</v>
      </c>
      <c r="C3" s="3"/>
      <c r="D3" s="3"/>
      <c r="E3" s="3">
        <v>16479</v>
      </c>
      <c r="F3" s="3"/>
      <c r="G3" s="3"/>
      <c r="H3" s="3"/>
      <c r="I3" s="3">
        <v>15089</v>
      </c>
      <c r="J3" s="3"/>
      <c r="K3" s="3"/>
    </row>
    <row r="4" spans="1:22" x14ac:dyDescent="0.2">
      <c r="B4" s="2" t="s">
        <v>38</v>
      </c>
      <c r="C4" s="3"/>
      <c r="D4" s="3"/>
      <c r="E4" s="3">
        <v>3325</v>
      </c>
      <c r="F4" s="3"/>
      <c r="G4" s="3"/>
      <c r="H4" s="3"/>
      <c r="I4" s="3">
        <v>2908</v>
      </c>
      <c r="J4" s="3"/>
      <c r="K4" s="3"/>
    </row>
    <row r="5" spans="1:22" x14ac:dyDescent="0.2">
      <c r="B5" s="2" t="s">
        <v>39</v>
      </c>
      <c r="C5" s="3"/>
      <c r="D5" s="3"/>
      <c r="E5" s="3">
        <v>1784</v>
      </c>
      <c r="F5" s="3"/>
      <c r="G5" s="3"/>
      <c r="H5" s="3"/>
      <c r="I5" s="3">
        <v>1831</v>
      </c>
      <c r="J5" s="3"/>
      <c r="K5" s="3"/>
    </row>
    <row r="6" spans="1:22" x14ac:dyDescent="0.2">
      <c r="B6" s="2" t="s">
        <v>40</v>
      </c>
      <c r="C6" s="3"/>
      <c r="D6" s="3"/>
      <c r="E6" s="3">
        <v>107</v>
      </c>
      <c r="F6" s="3"/>
      <c r="G6" s="3"/>
      <c r="H6" s="3"/>
      <c r="I6" s="3">
        <v>109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B7" s="1" t="s">
        <v>18</v>
      </c>
      <c r="C7" s="6"/>
      <c r="D7" s="6"/>
      <c r="E7" s="6">
        <v>21695</v>
      </c>
      <c r="F7" s="6"/>
      <c r="G7" s="6"/>
      <c r="H7" s="6"/>
      <c r="I7" s="6">
        <v>19937</v>
      </c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B8" s="2" t="s">
        <v>19</v>
      </c>
      <c r="C8" s="3"/>
      <c r="D8" s="3"/>
      <c r="E8" s="3">
        <v>19885</v>
      </c>
      <c r="F8" s="3"/>
      <c r="G8" s="3"/>
      <c r="H8" s="3"/>
      <c r="I8" s="3">
        <v>18572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B9" s="2" t="s">
        <v>20</v>
      </c>
      <c r="C9" s="3">
        <f t="shared" ref="C9:F9" si="0">+C7-C8</f>
        <v>0</v>
      </c>
      <c r="D9" s="3">
        <f t="shared" si="0"/>
        <v>0</v>
      </c>
      <c r="E9" s="3">
        <f t="shared" si="0"/>
        <v>1810</v>
      </c>
      <c r="F9" s="3">
        <f t="shared" si="0"/>
        <v>0</v>
      </c>
      <c r="G9" s="3">
        <f>+G7-G8</f>
        <v>0</v>
      </c>
      <c r="H9" s="3">
        <f t="shared" ref="H9:J9" si="1">+H7-H8</f>
        <v>0</v>
      </c>
      <c r="I9" s="3">
        <f t="shared" si="1"/>
        <v>1365</v>
      </c>
      <c r="J9" s="3">
        <f t="shared" si="1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B10" s="2" t="s">
        <v>21</v>
      </c>
      <c r="C10" s="3"/>
      <c r="D10" s="3"/>
      <c r="E10" s="3">
        <v>815</v>
      </c>
      <c r="F10" s="3"/>
      <c r="G10" s="3"/>
      <c r="H10" s="3"/>
      <c r="I10" s="3">
        <v>905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B11" s="2" t="s">
        <v>22</v>
      </c>
      <c r="C11" s="3"/>
      <c r="D11" s="3"/>
      <c r="E11" s="3">
        <v>79</v>
      </c>
      <c r="F11" s="3"/>
      <c r="G11" s="3"/>
      <c r="H11" s="3"/>
      <c r="I11" s="3">
        <v>507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B12" s="2" t="s">
        <v>31</v>
      </c>
      <c r="C12" s="3">
        <f t="shared" ref="C12:H12" si="2">+C9-C10-C11</f>
        <v>0</v>
      </c>
      <c r="D12" s="3">
        <f t="shared" si="2"/>
        <v>0</v>
      </c>
      <c r="E12" s="3">
        <f t="shared" si="2"/>
        <v>916</v>
      </c>
      <c r="F12" s="3">
        <f t="shared" si="2"/>
        <v>0</v>
      </c>
      <c r="G12" s="3">
        <f t="shared" si="2"/>
        <v>0</v>
      </c>
      <c r="H12" s="3">
        <f t="shared" si="2"/>
        <v>0</v>
      </c>
      <c r="I12" s="3">
        <f>+I9-I10-I11</f>
        <v>-47</v>
      </c>
      <c r="J12" s="3">
        <f t="shared" ref="J12" si="3">+J9-J10-J11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B13" s="2" t="s">
        <v>23</v>
      </c>
      <c r="C13" s="3"/>
      <c r="D13" s="3"/>
      <c r="E13" s="3">
        <v>83</v>
      </c>
      <c r="F13" s="3"/>
      <c r="G13" s="3"/>
      <c r="H13" s="3"/>
      <c r="I13" s="3">
        <v>134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B14" s="2" t="s">
        <v>24</v>
      </c>
      <c r="C14" s="3"/>
      <c r="D14" s="3"/>
      <c r="E14" s="3">
        <v>152</v>
      </c>
      <c r="F14" s="3"/>
      <c r="G14" s="3"/>
      <c r="H14" s="3"/>
      <c r="I14" s="3">
        <v>137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B15" s="2" t="s">
        <v>25</v>
      </c>
      <c r="C15" s="3"/>
      <c r="D15" s="3"/>
      <c r="E15" s="3">
        <v>155</v>
      </c>
      <c r="F15" s="3"/>
      <c r="G15" s="3"/>
      <c r="H15" s="3"/>
      <c r="I15" s="3">
        <v>174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B16" s="2" t="s">
        <v>26</v>
      </c>
      <c r="C16" s="3"/>
      <c r="D16" s="3"/>
      <c r="E16" s="3">
        <v>35</v>
      </c>
      <c r="F16" s="3"/>
      <c r="G16" s="3"/>
      <c r="H16" s="3"/>
      <c r="I16" s="3">
        <v>58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2:22" x14ac:dyDescent="0.2">
      <c r="B17" s="2" t="s">
        <v>27</v>
      </c>
      <c r="C17" s="3">
        <f t="shared" ref="C17:H17" si="4">+C12+C13+C14-C15+C16</f>
        <v>0</v>
      </c>
      <c r="D17" s="3">
        <f t="shared" si="4"/>
        <v>0</v>
      </c>
      <c r="E17" s="3">
        <f t="shared" si="4"/>
        <v>1031</v>
      </c>
      <c r="F17" s="3">
        <f t="shared" si="4"/>
        <v>0</v>
      </c>
      <c r="G17" s="3">
        <f t="shared" si="4"/>
        <v>0</v>
      </c>
      <c r="H17" s="3">
        <f t="shared" si="4"/>
        <v>0</v>
      </c>
      <c r="I17" s="3">
        <f>+I12+I13+I14-I15+I16</f>
        <v>108</v>
      </c>
      <c r="J17" s="3">
        <f t="shared" ref="J17" si="5">+J12+J13+J14-J15+J16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2:22" x14ac:dyDescent="0.2">
      <c r="B18" s="2" t="s">
        <v>28</v>
      </c>
      <c r="C18" s="3"/>
      <c r="D18" s="3"/>
      <c r="E18" s="3">
        <v>207</v>
      </c>
      <c r="F18" s="3"/>
      <c r="G18" s="3"/>
      <c r="H18" s="3"/>
      <c r="I18" s="3">
        <v>90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2:22" x14ac:dyDescent="0.2">
      <c r="B19" s="2" t="s">
        <v>29</v>
      </c>
      <c r="C19" s="3"/>
      <c r="D19" s="3"/>
      <c r="E19" s="3">
        <v>3</v>
      </c>
      <c r="F19" s="3"/>
      <c r="G19" s="3"/>
      <c r="H19" s="3"/>
      <c r="I19" s="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2:22" x14ac:dyDescent="0.2">
      <c r="B20" s="2" t="s">
        <v>30</v>
      </c>
      <c r="C20" s="3">
        <f t="shared" ref="C20:H20" si="6">+C17-C18-C19</f>
        <v>0</v>
      </c>
      <c r="D20" s="3">
        <f t="shared" si="6"/>
        <v>0</v>
      </c>
      <c r="E20" s="3">
        <f t="shared" si="6"/>
        <v>821</v>
      </c>
      <c r="F20" s="3">
        <f t="shared" si="6"/>
        <v>0</v>
      </c>
      <c r="G20" s="3">
        <f t="shared" si="6"/>
        <v>0</v>
      </c>
      <c r="H20" s="3">
        <f t="shared" si="6"/>
        <v>0</v>
      </c>
      <c r="I20" s="3">
        <f>+I17-I18-I19</f>
        <v>18</v>
      </c>
      <c r="J20" s="3">
        <f t="shared" ref="J20" si="7">+J17-J18-J19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2:22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2:22" x14ac:dyDescent="0.2">
      <c r="B22" s="2" t="s">
        <v>32</v>
      </c>
      <c r="C22" s="7" t="e">
        <f t="shared" ref="C22:H22" si="8">+C20/C23</f>
        <v>#DIV/0!</v>
      </c>
      <c r="D22" s="7" t="e">
        <f t="shared" si="8"/>
        <v>#DIV/0!</v>
      </c>
      <c r="E22" s="7">
        <f t="shared" si="8"/>
        <v>1.5203703703703704</v>
      </c>
      <c r="F22" s="7" t="e">
        <f t="shared" si="8"/>
        <v>#DIV/0!</v>
      </c>
      <c r="G22" s="7" t="e">
        <f t="shared" si="8"/>
        <v>#DIV/0!</v>
      </c>
      <c r="H22" s="7" t="e">
        <f t="shared" si="8"/>
        <v>#DIV/0!</v>
      </c>
      <c r="I22" s="7">
        <f>+I20/I23</f>
        <v>3.7344398340248962E-2</v>
      </c>
      <c r="J22" s="7" t="e">
        <f t="shared" ref="J22" si="9">+J20/J23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2:22" x14ac:dyDescent="0.2">
      <c r="B23" s="2" t="s">
        <v>4</v>
      </c>
      <c r="C23" s="3"/>
      <c r="D23" s="3"/>
      <c r="E23" s="3">
        <v>540</v>
      </c>
      <c r="F23" s="3"/>
      <c r="G23" s="3"/>
      <c r="H23" s="3"/>
      <c r="I23" s="3">
        <v>482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2:22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2:22" x14ac:dyDescent="0.2">
      <c r="B25" s="2" t="s">
        <v>41</v>
      </c>
      <c r="C25" s="3"/>
      <c r="D25" s="3"/>
      <c r="E25" s="3"/>
      <c r="F25" s="3"/>
      <c r="G25" s="8" t="e">
        <f t="shared" ref="G25:H29" si="10">+G3/C3-1</f>
        <v>#DIV/0!</v>
      </c>
      <c r="H25" s="8" t="e">
        <f t="shared" si="10"/>
        <v>#DIV/0!</v>
      </c>
      <c r="I25" s="8">
        <f>+I3/E3-1</f>
        <v>-8.4349778505977357E-2</v>
      </c>
      <c r="J25" s="8" t="e">
        <f>+J3/F3-1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2:22" x14ac:dyDescent="0.2">
      <c r="B26" s="2" t="s">
        <v>42</v>
      </c>
      <c r="C26" s="3"/>
      <c r="D26" s="3"/>
      <c r="E26" s="3"/>
      <c r="F26" s="3"/>
      <c r="G26" s="8" t="e">
        <f t="shared" si="10"/>
        <v>#DIV/0!</v>
      </c>
      <c r="H26" s="8" t="e">
        <f t="shared" si="10"/>
        <v>#DIV/0!</v>
      </c>
      <c r="I26" s="8">
        <f t="shared" ref="I26:J29" si="11">+I4/E4-1</f>
        <v>-0.12541353383458642</v>
      </c>
      <c r="J26" s="8" t="e">
        <f t="shared" si="11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2:22" x14ac:dyDescent="0.2">
      <c r="B27" s="2" t="s">
        <v>43</v>
      </c>
      <c r="C27" s="3"/>
      <c r="D27" s="3"/>
      <c r="E27" s="3"/>
      <c r="F27" s="3"/>
      <c r="G27" s="8" t="e">
        <f t="shared" si="10"/>
        <v>#DIV/0!</v>
      </c>
      <c r="H27" s="8" t="e">
        <f t="shared" si="10"/>
        <v>#DIV/0!</v>
      </c>
      <c r="I27" s="8">
        <f t="shared" si="11"/>
        <v>2.6345291479820565E-2</v>
      </c>
      <c r="J27" s="8" t="e">
        <f t="shared" si="11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2:22" x14ac:dyDescent="0.2">
      <c r="B28" s="2" t="s">
        <v>44</v>
      </c>
      <c r="C28" s="3"/>
      <c r="D28" s="3"/>
      <c r="E28" s="3"/>
      <c r="F28" s="3"/>
      <c r="G28" s="8" t="e">
        <f t="shared" si="10"/>
        <v>#DIV/0!</v>
      </c>
      <c r="H28" s="8" t="e">
        <f t="shared" si="10"/>
        <v>#DIV/0!</v>
      </c>
      <c r="I28" s="8">
        <f t="shared" si="11"/>
        <v>1.8691588785046731E-2</v>
      </c>
      <c r="J28" s="8" t="e">
        <f t="shared" si="11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2:22" x14ac:dyDescent="0.2">
      <c r="B29" s="2" t="s">
        <v>45</v>
      </c>
      <c r="C29" s="3"/>
      <c r="D29" s="3"/>
      <c r="E29" s="3"/>
      <c r="F29" s="3"/>
      <c r="G29" s="8" t="e">
        <f t="shared" si="10"/>
        <v>#DIV/0!</v>
      </c>
      <c r="H29" s="8" t="e">
        <f t="shared" si="10"/>
        <v>#DIV/0!</v>
      </c>
      <c r="I29" s="8">
        <f t="shared" si="11"/>
        <v>-8.1032495966812612E-2</v>
      </c>
      <c r="J29" s="8" t="e">
        <f t="shared" si="11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22" x14ac:dyDescent="0.2">
      <c r="B30" s="2" t="s">
        <v>46</v>
      </c>
      <c r="C30" s="8" t="e">
        <f t="shared" ref="C30:H30" si="12">+C9/C7</f>
        <v>#DIV/0!</v>
      </c>
      <c r="D30" s="8" t="e">
        <f t="shared" si="12"/>
        <v>#DIV/0!</v>
      </c>
      <c r="E30" s="8">
        <f t="shared" si="12"/>
        <v>8.3429361604056229E-2</v>
      </c>
      <c r="F30" s="8" t="e">
        <f t="shared" si="12"/>
        <v>#DIV/0!</v>
      </c>
      <c r="G30" s="8" t="e">
        <f t="shared" si="12"/>
        <v>#DIV/0!</v>
      </c>
      <c r="H30" s="8" t="e">
        <f t="shared" si="12"/>
        <v>#DIV/0!</v>
      </c>
      <c r="I30" s="8">
        <f>+I9/I7</f>
        <v>6.8465666850579324E-2</v>
      </c>
      <c r="J30" s="8" t="e">
        <f>+J9/J7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2:22" x14ac:dyDescent="0.2">
      <c r="B31" s="2" t="s">
        <v>47</v>
      </c>
      <c r="C31" s="8" t="e">
        <f t="shared" ref="C31:H31" si="13">+C12/C7</f>
        <v>#DIV/0!</v>
      </c>
      <c r="D31" s="8" t="e">
        <f t="shared" si="13"/>
        <v>#DIV/0!</v>
      </c>
      <c r="E31" s="8">
        <f t="shared" si="13"/>
        <v>4.2221710071445033E-2</v>
      </c>
      <c r="F31" s="8" t="e">
        <f t="shared" si="13"/>
        <v>#DIV/0!</v>
      </c>
      <c r="G31" s="8" t="e">
        <f t="shared" si="13"/>
        <v>#DIV/0!</v>
      </c>
      <c r="H31" s="8" t="e">
        <f t="shared" si="13"/>
        <v>#DIV/0!</v>
      </c>
      <c r="I31" s="8">
        <f>+I12/I7</f>
        <v>-2.3574258915584089E-3</v>
      </c>
      <c r="J31" s="8" t="e">
        <f>+J12/J7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2:22" x14ac:dyDescent="0.2">
      <c r="B32" s="2" t="s">
        <v>48</v>
      </c>
      <c r="C32" s="8" t="e">
        <f t="shared" ref="C32:H32" si="14">+C18/C17</f>
        <v>#DIV/0!</v>
      </c>
      <c r="D32" s="8" t="e">
        <f t="shared" si="14"/>
        <v>#DIV/0!</v>
      </c>
      <c r="E32" s="8">
        <f t="shared" si="14"/>
        <v>0.20077594568380214</v>
      </c>
      <c r="F32" s="8" t="e">
        <f t="shared" si="14"/>
        <v>#DIV/0!</v>
      </c>
      <c r="G32" s="8" t="e">
        <f t="shared" si="14"/>
        <v>#DIV/0!</v>
      </c>
      <c r="H32" s="8" t="e">
        <f t="shared" si="14"/>
        <v>#DIV/0!</v>
      </c>
      <c r="I32" s="8">
        <f>+I18/I17</f>
        <v>0.83333333333333337</v>
      </c>
      <c r="J32" s="8" t="e">
        <f>+J18/J17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3:22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3:22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3:22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3:2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3:22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3:2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3:2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3:2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3:2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3:2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3:2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3:2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3:2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3:2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3:2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3:2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3:2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3:2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3:2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3:2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3:2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3:2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3:2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3:2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3:2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3:2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3:2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3:2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3:2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3:2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3:2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3:2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3:2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3:2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3:2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3:2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3:2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3:2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3:2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3:2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3:2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3:2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3:2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3:2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3:2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3:2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3:2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3:2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3:2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3:2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3:2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3:2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3:2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3:2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3:2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3:2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3:2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3:2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3:2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3:2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3:2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3:2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3:2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3:2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3:2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3:2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3:2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3:2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3:2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3:2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3:2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3:2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3:2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3:2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3:2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3:2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3:2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3:2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3:2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3:2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3:2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3:2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3:2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3:2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3:2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3:2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3:2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3:2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3:2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3:2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3:2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3:2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3:2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3:2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3:2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3:2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3:2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3:2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3:2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3:2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3:2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3:2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3:2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3:2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3:2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3:2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3:2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3:2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3:2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3:2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3:2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3:2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3:2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3:2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3:2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3:2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3:2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3:2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3:2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3:2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3:2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3:2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3:2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3:2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3:2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3:2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3:2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3:2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3:2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3:2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3:2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3:2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3:2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3:2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3:2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3:2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3:2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3:2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3:2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3:2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3:2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3:2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3:2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3:2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</sheetData>
  <hyperlinks>
    <hyperlink ref="A1" location="Main!A1" display="Main" xr:uid="{D365ADAE-49A8-410A-BF25-41FC8A494B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2025-01-20T16:36:20Z</dcterms:created>
  <dcterms:modified xsi:type="dcterms:W3CDTF">2025-09-02T11:42:21Z</dcterms:modified>
</cp:coreProperties>
</file>