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CA69659-4AF6-4F4F-9771-D184ED45F834}" xr6:coauthVersionLast="47" xr6:coauthVersionMax="47" xr10:uidLastSave="{00000000-0000-0000-0000-000000000000}"/>
  <bookViews>
    <workbookView xWindow="-120" yWindow="-120" windowWidth="38640" windowHeight="21060" activeTab="1" xr2:uid="{96DB0BCC-8A12-4E36-85A3-DD0D3873371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2" l="1"/>
  <c r="I42" i="2"/>
  <c r="H42" i="2"/>
  <c r="J41" i="2"/>
  <c r="I41" i="2"/>
  <c r="H41" i="2"/>
  <c r="J40" i="2"/>
  <c r="I40" i="2"/>
  <c r="H40" i="2"/>
  <c r="F42" i="2"/>
  <c r="E42" i="2"/>
  <c r="D42" i="2"/>
  <c r="C42" i="2"/>
  <c r="F41" i="2"/>
  <c r="E41" i="2"/>
  <c r="D41" i="2"/>
  <c r="C41" i="2"/>
  <c r="F40" i="2"/>
  <c r="E40" i="2"/>
  <c r="D40" i="2"/>
  <c r="C40" i="2"/>
  <c r="G42" i="2"/>
  <c r="G41" i="2"/>
  <c r="G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G39" i="2"/>
  <c r="G38" i="2"/>
  <c r="G37" i="2"/>
  <c r="G36" i="2"/>
  <c r="G35" i="2"/>
  <c r="I7" i="1"/>
  <c r="I6" i="1"/>
  <c r="C25" i="2"/>
  <c r="G25" i="2"/>
  <c r="C23" i="2"/>
  <c r="G23" i="2"/>
  <c r="F20" i="2"/>
  <c r="F24" i="2" s="1"/>
  <c r="F27" i="2" s="1"/>
  <c r="F30" i="2" s="1"/>
  <c r="F32" i="2" s="1"/>
  <c r="E20" i="2"/>
  <c r="E24" i="2" s="1"/>
  <c r="E27" i="2" s="1"/>
  <c r="E30" i="2" s="1"/>
  <c r="E32" i="2" s="1"/>
  <c r="D20" i="2"/>
  <c r="D24" i="2" s="1"/>
  <c r="D27" i="2" s="1"/>
  <c r="D30" i="2" s="1"/>
  <c r="D32" i="2" s="1"/>
  <c r="C20" i="2"/>
  <c r="C24" i="2" s="1"/>
  <c r="C27" i="2" s="1"/>
  <c r="C30" i="2" s="1"/>
  <c r="C32" i="2" s="1"/>
  <c r="G20" i="2"/>
  <c r="G24" i="2" s="1"/>
  <c r="G27" i="2" s="1"/>
  <c r="G30" i="2" s="1"/>
  <c r="G32" i="2" s="1"/>
  <c r="I4" i="1"/>
  <c r="F6" i="2"/>
  <c r="E6" i="2"/>
  <c r="D6" i="2"/>
  <c r="C6" i="2"/>
  <c r="G6" i="2"/>
</calcChain>
</file>

<file path=xl/sharedStrings.xml><?xml version="1.0" encoding="utf-8"?>
<sst xmlns="http://schemas.openxmlformats.org/spreadsheetml/2006/main" count="66" uniqueCount="62">
  <si>
    <t>Akva Group</t>
  </si>
  <si>
    <t>Price</t>
  </si>
  <si>
    <t>Shares</t>
  </si>
  <si>
    <t>MC</t>
  </si>
  <si>
    <t>Cash</t>
  </si>
  <si>
    <t>Debt</t>
  </si>
  <si>
    <t>EV</t>
  </si>
  <si>
    <t>Q125</t>
  </si>
  <si>
    <t>Management</t>
  </si>
  <si>
    <t>CEO</t>
  </si>
  <si>
    <t>CFO</t>
  </si>
  <si>
    <t>Knut Nesse</t>
  </si>
  <si>
    <t>Ronny Meinkohn</t>
  </si>
  <si>
    <t>numbers in mio NOK</t>
  </si>
  <si>
    <t>Main</t>
  </si>
  <si>
    <t>Q124</t>
  </si>
  <si>
    <t>Q224</t>
  </si>
  <si>
    <t>Q324</t>
  </si>
  <si>
    <t>Q424</t>
  </si>
  <si>
    <t>Q225</t>
  </si>
  <si>
    <t>Q325</t>
  </si>
  <si>
    <t>Q425</t>
  </si>
  <si>
    <t>Digital Backlog</t>
  </si>
  <si>
    <t>Land Backlog</t>
  </si>
  <si>
    <t>Sea Backlog</t>
  </si>
  <si>
    <t>Backlog</t>
  </si>
  <si>
    <t>Order Intake Digital</t>
  </si>
  <si>
    <t>Order Intake Land</t>
  </si>
  <si>
    <t>Order Intake Sea</t>
  </si>
  <si>
    <t>Revenue</t>
  </si>
  <si>
    <t>COGS</t>
  </si>
  <si>
    <t>Gross Profit</t>
  </si>
  <si>
    <t>Operating Profit</t>
  </si>
  <si>
    <t>D&amp;A</t>
  </si>
  <si>
    <t>Payroll</t>
  </si>
  <si>
    <t>Other operating expenses</t>
  </si>
  <si>
    <t>Interest Expense</t>
  </si>
  <si>
    <t>Other Income</t>
  </si>
  <si>
    <t>Pretax Income</t>
  </si>
  <si>
    <t>Tax Expense</t>
  </si>
  <si>
    <t>Minority Interest</t>
  </si>
  <si>
    <t>Net Income</t>
  </si>
  <si>
    <t>EPS</t>
  </si>
  <si>
    <t>APAC Revenue</t>
  </si>
  <si>
    <t>EMEA Revenue</t>
  </si>
  <si>
    <t>Americas Revenue</t>
  </si>
  <si>
    <t>Nordic Revenue</t>
  </si>
  <si>
    <t>Digital Revenue</t>
  </si>
  <si>
    <t>Land Revenue</t>
  </si>
  <si>
    <t>Sea Revenue</t>
  </si>
  <si>
    <t>Segments</t>
  </si>
  <si>
    <t>Digital</t>
  </si>
  <si>
    <t>Land Based</t>
  </si>
  <si>
    <t>Sea Based</t>
  </si>
  <si>
    <t>Backlog Growth</t>
  </si>
  <si>
    <t>Digital Growth</t>
  </si>
  <si>
    <t xml:space="preserve">Land Growth </t>
  </si>
  <si>
    <t>Sea Growth</t>
  </si>
  <si>
    <t>Revenue Growth</t>
  </si>
  <si>
    <t>Gross Margin</t>
  </si>
  <si>
    <t>Operating 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</si>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</sst>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A797-BD32-4A2F-9370-D58BD591AE66}">
  <dimension ref="A1:J12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13</v>
      </c>
      <c r="H2" s="2" t="s">
        <v>1</v>
      </c>
      <c r="I2" s="2">
        <v>85</v>
      </c>
    </row>
    <row r="3" spans="1:10" x14ac:dyDescent="0.2">
      <c r="H3" s="2" t="s">
        <v>2</v>
      </c>
      <c r="I3" s="3">
        <v>36.308999999999997</v>
      </c>
      <c r="J3" s="4" t="s">
        <v>7</v>
      </c>
    </row>
    <row r="4" spans="1:10" x14ac:dyDescent="0.2">
      <c r="H4" s="2" t="s">
        <v>3</v>
      </c>
      <c r="I4" s="3">
        <f>+I2*I3</f>
        <v>3086.2649999999999</v>
      </c>
    </row>
    <row r="5" spans="1:10" x14ac:dyDescent="0.2">
      <c r="B5" s="2" t="s">
        <v>50</v>
      </c>
      <c r="H5" s="2" t="s">
        <v>4</v>
      </c>
      <c r="I5" s="3">
        <v>194.86799999999999</v>
      </c>
      <c r="J5" s="4" t="s">
        <v>7</v>
      </c>
    </row>
    <row r="6" spans="1:10" x14ac:dyDescent="0.2">
      <c r="B6" s="2" t="s">
        <v>51</v>
      </c>
      <c r="H6" s="2" t="s">
        <v>5</v>
      </c>
      <c r="I6" s="3">
        <f>966.249+112.745</f>
        <v>1078.9940000000001</v>
      </c>
      <c r="J6" s="4" t="s">
        <v>7</v>
      </c>
    </row>
    <row r="7" spans="1:10" x14ac:dyDescent="0.2">
      <c r="B7" s="2" t="s">
        <v>52</v>
      </c>
      <c r="H7" s="2" t="s">
        <v>6</v>
      </c>
      <c r="I7" s="3">
        <f>+I4-I5+I6</f>
        <v>3970.3910000000001</v>
      </c>
    </row>
    <row r="8" spans="1:10" x14ac:dyDescent="0.2">
      <c r="B8" s="2" t="s">
        <v>53</v>
      </c>
    </row>
    <row r="10" spans="1:10" x14ac:dyDescent="0.2">
      <c r="H10" s="2" t="s">
        <v>8</v>
      </c>
    </row>
    <row r="11" spans="1:10" x14ac:dyDescent="0.2">
      <c r="H11" s="2" t="s">
        <v>9</v>
      </c>
      <c r="I11" s="2" t="s">
        <v>11</v>
      </c>
    </row>
    <row r="12" spans="1:10" x14ac:dyDescent="0.2">
      <c r="H12" s="2" t="s">
        <v>10</v>
      </c>
      <c r="I1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87FC-6B15-4503-9350-9BD17509567C}">
  <dimension ref="A1:BW1118"/>
  <sheetViews>
    <sheetView tabSelected="1"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42578125" style="2" customWidth="1"/>
    <col min="2" max="2" width="30.7109375" style="2" customWidth="1"/>
    <col min="3" max="16384" width="9.140625" style="2"/>
  </cols>
  <sheetData>
    <row r="1" spans="1:75" x14ac:dyDescent="0.2">
      <c r="A1" s="5" t="s">
        <v>14</v>
      </c>
    </row>
    <row r="2" spans="1:75" x14ac:dyDescent="0.2">
      <c r="C2" s="4" t="s">
        <v>15</v>
      </c>
      <c r="D2" s="4" t="s">
        <v>16</v>
      </c>
      <c r="E2" s="4" t="s">
        <v>17</v>
      </c>
      <c r="F2" s="4" t="s">
        <v>18</v>
      </c>
      <c r="G2" s="4" t="s">
        <v>7</v>
      </c>
      <c r="H2" s="4" t="s">
        <v>19</v>
      </c>
      <c r="I2" s="4" t="s">
        <v>20</v>
      </c>
      <c r="J2" s="4" t="s">
        <v>21</v>
      </c>
    </row>
    <row r="3" spans="1:75" x14ac:dyDescent="0.2">
      <c r="B3" s="2" t="s">
        <v>22</v>
      </c>
      <c r="C3" s="3">
        <v>158</v>
      </c>
      <c r="D3" s="3">
        <v>150</v>
      </c>
      <c r="E3" s="3">
        <v>147</v>
      </c>
      <c r="F3" s="3">
        <v>136</v>
      </c>
      <c r="G3" s="3">
        <v>141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spans="1:75" x14ac:dyDescent="0.2">
      <c r="B4" s="2" t="s">
        <v>23</v>
      </c>
      <c r="C4" s="3">
        <v>1495</v>
      </c>
      <c r="D4" s="3">
        <v>1451</v>
      </c>
      <c r="E4" s="3">
        <v>1509</v>
      </c>
      <c r="F4" s="3">
        <v>1408</v>
      </c>
      <c r="G4" s="3">
        <v>1550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75" x14ac:dyDescent="0.2">
      <c r="B5" s="2" t="s">
        <v>24</v>
      </c>
      <c r="C5" s="3">
        <v>946</v>
      </c>
      <c r="D5" s="3">
        <v>816</v>
      </c>
      <c r="E5" s="3">
        <v>711</v>
      </c>
      <c r="F5" s="3">
        <v>1115</v>
      </c>
      <c r="G5" s="3">
        <v>1108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</row>
    <row r="6" spans="1:75" x14ac:dyDescent="0.2">
      <c r="B6" s="1" t="s">
        <v>25</v>
      </c>
      <c r="C6" s="6">
        <f t="shared" ref="C6:F6" si="0">+SUM(C3:C5)</f>
        <v>2599</v>
      </c>
      <c r="D6" s="6">
        <f t="shared" si="0"/>
        <v>2417</v>
      </c>
      <c r="E6" s="6">
        <f t="shared" si="0"/>
        <v>2367</v>
      </c>
      <c r="F6" s="6">
        <f t="shared" si="0"/>
        <v>2659</v>
      </c>
      <c r="G6" s="6">
        <f>+SUM(G3:G5)</f>
        <v>2799</v>
      </c>
      <c r="H6" s="6"/>
      <c r="I6" s="6"/>
      <c r="J6" s="6"/>
      <c r="K6" s="6"/>
      <c r="L6" s="6"/>
      <c r="M6" s="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</row>
    <row r="7" spans="1:75" x14ac:dyDescent="0.2">
      <c r="B7" s="2" t="s">
        <v>26</v>
      </c>
      <c r="C7" s="3">
        <v>45</v>
      </c>
      <c r="D7" s="3">
        <v>26</v>
      </c>
      <c r="E7" s="3">
        <v>30</v>
      </c>
      <c r="F7" s="3">
        <v>22</v>
      </c>
      <c r="G7" s="3">
        <v>32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</row>
    <row r="8" spans="1:75" x14ac:dyDescent="0.2">
      <c r="B8" s="2" t="s">
        <v>27</v>
      </c>
      <c r="C8" s="3">
        <v>72</v>
      </c>
      <c r="D8" s="3">
        <v>149</v>
      </c>
      <c r="E8" s="3">
        <v>138</v>
      </c>
      <c r="F8" s="3">
        <v>114</v>
      </c>
      <c r="G8" s="3">
        <v>384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</row>
    <row r="9" spans="1:75" x14ac:dyDescent="0.2">
      <c r="B9" s="2" t="s">
        <v>28</v>
      </c>
      <c r="C9" s="3">
        <v>800</v>
      </c>
      <c r="D9" s="3">
        <v>713</v>
      </c>
      <c r="E9" s="3">
        <v>635</v>
      </c>
      <c r="F9" s="3">
        <v>946</v>
      </c>
      <c r="G9" s="3">
        <v>784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</row>
    <row r="10" spans="1:75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</row>
    <row r="11" spans="1:75" x14ac:dyDescent="0.2">
      <c r="B11" s="2" t="s">
        <v>43</v>
      </c>
      <c r="C11" s="3">
        <v>55</v>
      </c>
      <c r="D11" s="3">
        <v>57</v>
      </c>
      <c r="E11" s="3">
        <v>64</v>
      </c>
      <c r="F11" s="3">
        <v>69</v>
      </c>
      <c r="G11" s="3">
        <v>48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</row>
    <row r="12" spans="1:75" x14ac:dyDescent="0.2">
      <c r="B12" s="2" t="s">
        <v>44</v>
      </c>
      <c r="C12" s="3">
        <v>86</v>
      </c>
      <c r="D12" s="3">
        <v>99</v>
      </c>
      <c r="E12" s="3">
        <v>64</v>
      </c>
      <c r="F12" s="3">
        <v>64</v>
      </c>
      <c r="G12" s="3">
        <v>81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</row>
    <row r="13" spans="1:75" x14ac:dyDescent="0.2">
      <c r="B13" s="2" t="s">
        <v>45</v>
      </c>
      <c r="C13" s="3">
        <v>154</v>
      </c>
      <c r="D13" s="3">
        <v>171</v>
      </c>
      <c r="E13" s="3">
        <v>178</v>
      </c>
      <c r="F13" s="3">
        <v>162</v>
      </c>
      <c r="G13" s="3">
        <v>173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</row>
    <row r="14" spans="1:75" x14ac:dyDescent="0.2">
      <c r="B14" s="2" t="s">
        <v>46</v>
      </c>
      <c r="C14" s="3">
        <v>489</v>
      </c>
      <c r="D14" s="3">
        <v>688</v>
      </c>
      <c r="E14" s="3">
        <v>629</v>
      </c>
      <c r="F14" s="3">
        <v>497</v>
      </c>
      <c r="G14" s="3">
        <v>711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</row>
    <row r="15" spans="1:75" x14ac:dyDescent="0.2">
      <c r="B15" s="2" t="s">
        <v>47</v>
      </c>
      <c r="C15" s="3">
        <v>37</v>
      </c>
      <c r="D15" s="3">
        <v>35</v>
      </c>
      <c r="E15" s="3">
        <v>34</v>
      </c>
      <c r="F15" s="3">
        <v>33</v>
      </c>
      <c r="G15" s="3">
        <v>32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</row>
    <row r="16" spans="1:75" x14ac:dyDescent="0.2">
      <c r="B16" s="2" t="s">
        <v>48</v>
      </c>
      <c r="C16" s="3">
        <v>101</v>
      </c>
      <c r="D16" s="3">
        <v>137</v>
      </c>
      <c r="E16" s="3">
        <v>162</v>
      </c>
      <c r="F16" s="3">
        <v>217</v>
      </c>
      <c r="G16" s="3">
        <v>176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2:75" x14ac:dyDescent="0.2">
      <c r="B17" s="2" t="s">
        <v>49</v>
      </c>
      <c r="C17" s="3">
        <v>646</v>
      </c>
      <c r="D17" s="3">
        <v>842</v>
      </c>
      <c r="E17" s="3">
        <v>740</v>
      </c>
      <c r="F17" s="3">
        <v>542</v>
      </c>
      <c r="G17" s="3">
        <v>804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</row>
    <row r="18" spans="2:75" x14ac:dyDescent="0.2">
      <c r="B18" s="1" t="s">
        <v>29</v>
      </c>
      <c r="C18" s="6">
        <v>784.35699999999997</v>
      </c>
      <c r="D18" s="6"/>
      <c r="E18" s="6"/>
      <c r="F18" s="6"/>
      <c r="G18" s="6">
        <v>1012.948</v>
      </c>
      <c r="H18" s="6"/>
      <c r="I18" s="6"/>
      <c r="J18" s="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</row>
    <row r="19" spans="2:75" x14ac:dyDescent="0.2">
      <c r="B19" s="2" t="s">
        <v>30</v>
      </c>
      <c r="C19" s="3">
        <v>426.65199999999999</v>
      </c>
      <c r="D19" s="3"/>
      <c r="E19" s="3"/>
      <c r="F19" s="3"/>
      <c r="G19" s="3">
        <v>565.10199999999998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</row>
    <row r="20" spans="2:75" x14ac:dyDescent="0.2">
      <c r="B20" s="2" t="s">
        <v>31</v>
      </c>
      <c r="C20" s="3">
        <f t="shared" ref="C20:F20" si="1">+C18-C19</f>
        <v>357.70499999999998</v>
      </c>
      <c r="D20" s="3">
        <f t="shared" si="1"/>
        <v>0</v>
      </c>
      <c r="E20" s="3">
        <f t="shared" si="1"/>
        <v>0</v>
      </c>
      <c r="F20" s="3">
        <f t="shared" si="1"/>
        <v>0</v>
      </c>
      <c r="G20" s="3">
        <f>+G18-G19</f>
        <v>447.846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</row>
    <row r="21" spans="2:75" x14ac:dyDescent="0.2">
      <c r="B21" s="2" t="s">
        <v>34</v>
      </c>
      <c r="C21" s="3">
        <v>230.92699999999999</v>
      </c>
      <c r="D21" s="3"/>
      <c r="E21" s="3"/>
      <c r="F21" s="3"/>
      <c r="G21" s="3">
        <v>266.70400000000001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</row>
    <row r="22" spans="2:75" x14ac:dyDescent="0.2">
      <c r="B22" s="2" t="s">
        <v>35</v>
      </c>
      <c r="C22" s="3">
        <v>59.326000000000001</v>
      </c>
      <c r="D22" s="3"/>
      <c r="E22" s="3"/>
      <c r="F22" s="3"/>
      <c r="G22" s="3">
        <v>68.424000000000007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</row>
    <row r="23" spans="2:75" x14ac:dyDescent="0.2">
      <c r="B23" s="2" t="s">
        <v>33</v>
      </c>
      <c r="C23" s="3">
        <f>11.973+25.105+10.192</f>
        <v>47.27</v>
      </c>
      <c r="D23" s="3"/>
      <c r="E23" s="3"/>
      <c r="F23" s="3"/>
      <c r="G23" s="3">
        <f>12.664+24.869+18.163</f>
        <v>55.695999999999998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</row>
    <row r="24" spans="2:75" x14ac:dyDescent="0.2">
      <c r="B24" s="2" t="s">
        <v>32</v>
      </c>
      <c r="C24" s="3">
        <f t="shared" ref="C24:F24" si="2">+C20-SUM(C21:C23)</f>
        <v>20.182000000000016</v>
      </c>
      <c r="D24" s="3">
        <f t="shared" si="2"/>
        <v>0</v>
      </c>
      <c r="E24" s="3">
        <f t="shared" si="2"/>
        <v>0</v>
      </c>
      <c r="F24" s="3">
        <f t="shared" si="2"/>
        <v>0</v>
      </c>
      <c r="G24" s="3">
        <f>+G20-SUM(G21:G23)</f>
        <v>57.021999999999935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</row>
    <row r="25" spans="2:75" x14ac:dyDescent="0.2">
      <c r="B25" s="2" t="s">
        <v>36</v>
      </c>
      <c r="C25" s="3">
        <f>11.411+5.965</f>
        <v>17.375999999999998</v>
      </c>
      <c r="D25" s="3"/>
      <c r="E25" s="3"/>
      <c r="F25" s="3"/>
      <c r="G25" s="3">
        <f>12.453+5.348</f>
        <v>17.800999999999998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</row>
    <row r="26" spans="2:75" x14ac:dyDescent="0.2">
      <c r="B26" s="2" t="s">
        <v>37</v>
      </c>
      <c r="C26" s="3">
        <v>6.944</v>
      </c>
      <c r="D26" s="3"/>
      <c r="E26" s="3"/>
      <c r="F26" s="3"/>
      <c r="G26" s="3">
        <v>5.633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</row>
    <row r="27" spans="2:75" x14ac:dyDescent="0.2">
      <c r="B27" s="2" t="s">
        <v>38</v>
      </c>
      <c r="C27" s="3">
        <f t="shared" ref="C27:F27" si="3">+C24-C25+C26</f>
        <v>9.7500000000000178</v>
      </c>
      <c r="D27" s="3">
        <f t="shared" si="3"/>
        <v>0</v>
      </c>
      <c r="E27" s="3">
        <f t="shared" si="3"/>
        <v>0</v>
      </c>
      <c r="F27" s="3">
        <f t="shared" si="3"/>
        <v>0</v>
      </c>
      <c r="G27" s="3">
        <f>+G24-G25+G26</f>
        <v>44.853999999999935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</row>
    <row r="28" spans="2:75" x14ac:dyDescent="0.2">
      <c r="B28" s="2" t="s">
        <v>39</v>
      </c>
      <c r="C28" s="3">
        <v>4.96</v>
      </c>
      <c r="D28" s="3"/>
      <c r="E28" s="3"/>
      <c r="F28" s="3"/>
      <c r="G28" s="3">
        <v>2.4359999999999999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</row>
    <row r="29" spans="2:75" x14ac:dyDescent="0.2">
      <c r="B29" s="2" t="s">
        <v>40</v>
      </c>
      <c r="C29" s="3">
        <v>1.4E-2</v>
      </c>
      <c r="D29" s="3"/>
      <c r="E29" s="3"/>
      <c r="F29" s="3"/>
      <c r="G29" s="3">
        <v>0.14199999999999999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</row>
    <row r="30" spans="2:75" x14ac:dyDescent="0.2">
      <c r="B30" s="2" t="s">
        <v>41</v>
      </c>
      <c r="C30" s="3">
        <f t="shared" ref="C30:F30" si="4">+C27-C28-C29</f>
        <v>4.7760000000000176</v>
      </c>
      <c r="D30" s="3">
        <f t="shared" si="4"/>
        <v>0</v>
      </c>
      <c r="E30" s="3">
        <f t="shared" si="4"/>
        <v>0</v>
      </c>
      <c r="F30" s="3">
        <f t="shared" si="4"/>
        <v>0</v>
      </c>
      <c r="G30" s="3">
        <f>+G27-G28-G29</f>
        <v>42.275999999999932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</row>
    <row r="31" spans="2:75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</row>
    <row r="32" spans="2:75" x14ac:dyDescent="0.2">
      <c r="B32" s="2" t="s">
        <v>42</v>
      </c>
      <c r="C32" s="7">
        <f t="shared" ref="C32:F32" si="5">+C30/C33</f>
        <v>0.13107555506765151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>
        <f>+G30/G33</f>
        <v>1.164339419978516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</row>
    <row r="33" spans="2:75" x14ac:dyDescent="0.2">
      <c r="B33" s="2" t="s">
        <v>2</v>
      </c>
      <c r="C33" s="3">
        <v>36.436999999999998</v>
      </c>
      <c r="D33" s="3"/>
      <c r="E33" s="3"/>
      <c r="F33" s="3"/>
      <c r="G33" s="3">
        <v>36.308999999999997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</row>
    <row r="34" spans="2:7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</row>
    <row r="35" spans="2:75" x14ac:dyDescent="0.2">
      <c r="B35" s="2" t="s">
        <v>54</v>
      </c>
      <c r="C35" s="3"/>
      <c r="D35" s="3"/>
      <c r="E35" s="3"/>
      <c r="F35" s="3"/>
      <c r="G35" s="8">
        <f>+G6/C6-1</f>
        <v>7.6952674105425167E-2</v>
      </c>
      <c r="H35" s="8">
        <f t="shared" ref="H35:J35" si="6">+H6/D6-1</f>
        <v>-1</v>
      </c>
      <c r="I35" s="8">
        <f t="shared" si="6"/>
        <v>-1</v>
      </c>
      <c r="J35" s="8">
        <f t="shared" si="6"/>
        <v>-1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</row>
    <row r="36" spans="2:75" x14ac:dyDescent="0.2">
      <c r="B36" s="2" t="s">
        <v>55</v>
      </c>
      <c r="C36" s="3"/>
      <c r="D36" s="3"/>
      <c r="E36" s="3"/>
      <c r="F36" s="3"/>
      <c r="G36" s="8">
        <f>+G15/C15-1</f>
        <v>-0.13513513513513509</v>
      </c>
      <c r="H36" s="8">
        <f t="shared" ref="H36:J39" si="7">+H15/D15-1</f>
        <v>-1</v>
      </c>
      <c r="I36" s="8">
        <f t="shared" si="7"/>
        <v>-1</v>
      </c>
      <c r="J36" s="8">
        <f t="shared" si="7"/>
        <v>-1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</row>
    <row r="37" spans="2:75" x14ac:dyDescent="0.2">
      <c r="B37" s="2" t="s">
        <v>56</v>
      </c>
      <c r="C37" s="3"/>
      <c r="D37" s="3"/>
      <c r="E37" s="3"/>
      <c r="F37" s="3"/>
      <c r="G37" s="8">
        <f t="shared" ref="G37:G39" si="8">+G16/C16-1</f>
        <v>0.74257425742574257</v>
      </c>
      <c r="H37" s="8">
        <f t="shared" si="7"/>
        <v>-1</v>
      </c>
      <c r="I37" s="8">
        <f t="shared" si="7"/>
        <v>-1</v>
      </c>
      <c r="J37" s="8">
        <f t="shared" si="7"/>
        <v>-1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</row>
    <row r="38" spans="2:75" x14ac:dyDescent="0.2">
      <c r="B38" s="2" t="s">
        <v>57</v>
      </c>
      <c r="C38" s="3"/>
      <c r="D38" s="3"/>
      <c r="E38" s="3"/>
      <c r="F38" s="3"/>
      <c r="G38" s="8">
        <f t="shared" si="8"/>
        <v>0.24458204334365319</v>
      </c>
      <c r="H38" s="8">
        <f t="shared" si="7"/>
        <v>-1</v>
      </c>
      <c r="I38" s="8">
        <f t="shared" si="7"/>
        <v>-1</v>
      </c>
      <c r="J38" s="8">
        <f t="shared" si="7"/>
        <v>-1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</row>
    <row r="39" spans="2:75" x14ac:dyDescent="0.2">
      <c r="B39" s="2" t="s">
        <v>58</v>
      </c>
      <c r="C39" s="3"/>
      <c r="D39" s="3"/>
      <c r="E39" s="3"/>
      <c r="F39" s="3"/>
      <c r="G39" s="9">
        <f t="shared" si="8"/>
        <v>0.29143744493897561</v>
      </c>
      <c r="H39" s="9" t="e">
        <f t="shared" si="7"/>
        <v>#DIV/0!</v>
      </c>
      <c r="I39" s="9" t="e">
        <f t="shared" si="7"/>
        <v>#DIV/0!</v>
      </c>
      <c r="J39" s="9" t="e">
        <f t="shared" si="7"/>
        <v>#DIV/0!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</row>
    <row r="40" spans="2:75" x14ac:dyDescent="0.2">
      <c r="B40" s="2" t="s">
        <v>59</v>
      </c>
      <c r="C40" s="8">
        <f t="shared" ref="C40:F40" si="9">+C20/C18</f>
        <v>0.45604871251228712</v>
      </c>
      <c r="D40" s="8" t="e">
        <f t="shared" si="9"/>
        <v>#DIV/0!</v>
      </c>
      <c r="E40" s="8" t="e">
        <f t="shared" si="9"/>
        <v>#DIV/0!</v>
      </c>
      <c r="F40" s="8" t="e">
        <f t="shared" si="9"/>
        <v>#DIV/0!</v>
      </c>
      <c r="G40" s="8">
        <f>+G20/G18</f>
        <v>0.44212141195796822</v>
      </c>
      <c r="H40" s="8" t="e">
        <f t="shared" ref="H40:J40" si="10">+H20/H18</f>
        <v>#DIV/0!</v>
      </c>
      <c r="I40" s="8" t="e">
        <f t="shared" si="10"/>
        <v>#DIV/0!</v>
      </c>
      <c r="J40" s="8" t="e">
        <f t="shared" si="10"/>
        <v>#DIV/0!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</row>
    <row r="41" spans="2:75" x14ac:dyDescent="0.2">
      <c r="B41" s="2" t="s">
        <v>60</v>
      </c>
      <c r="C41" s="8">
        <f t="shared" ref="C41:F41" si="11">+C24/C18</f>
        <v>2.5730630312472531E-2</v>
      </c>
      <c r="D41" s="8" t="e">
        <f t="shared" si="11"/>
        <v>#DIV/0!</v>
      </c>
      <c r="E41" s="8" t="e">
        <f t="shared" si="11"/>
        <v>#DIV/0!</v>
      </c>
      <c r="F41" s="8" t="e">
        <f t="shared" si="11"/>
        <v>#DIV/0!</v>
      </c>
      <c r="G41" s="8">
        <f>+G24/G18</f>
        <v>5.6293116724649178E-2</v>
      </c>
      <c r="H41" s="8" t="e">
        <f t="shared" ref="H41:J41" si="12">+H24/H18</f>
        <v>#DIV/0!</v>
      </c>
      <c r="I41" s="8" t="e">
        <f t="shared" si="12"/>
        <v>#DIV/0!</v>
      </c>
      <c r="J41" s="8" t="e">
        <f t="shared" si="12"/>
        <v>#DIV/0!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</row>
    <row r="42" spans="2:75" x14ac:dyDescent="0.2">
      <c r="B42" s="2" t="s">
        <v>61</v>
      </c>
      <c r="C42" s="8">
        <f t="shared" ref="C42:F42" si="13">+C28/C27</f>
        <v>0.50871794871794773</v>
      </c>
      <c r="D42" s="8" t="e">
        <f t="shared" si="13"/>
        <v>#DIV/0!</v>
      </c>
      <c r="E42" s="8" t="e">
        <f t="shared" si="13"/>
        <v>#DIV/0!</v>
      </c>
      <c r="F42" s="8" t="e">
        <f t="shared" si="13"/>
        <v>#DIV/0!</v>
      </c>
      <c r="G42" s="8">
        <f>+G28/G27</f>
        <v>5.430953761091549E-2</v>
      </c>
      <c r="H42" s="8" t="e">
        <f t="shared" ref="H42:J42" si="14">+H28/H27</f>
        <v>#DIV/0!</v>
      </c>
      <c r="I42" s="8" t="e">
        <f t="shared" si="14"/>
        <v>#DIV/0!</v>
      </c>
      <c r="J42" s="8" t="e">
        <f t="shared" si="14"/>
        <v>#DIV/0!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</row>
    <row r="43" spans="2:7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</row>
    <row r="44" spans="2:7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</row>
    <row r="45" spans="2:7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</row>
    <row r="46" spans="2:7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</row>
    <row r="47" spans="2:7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</row>
    <row r="48" spans="2:7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</row>
    <row r="49" spans="3:7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</row>
    <row r="50" spans="3:7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</row>
    <row r="51" spans="3:7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</row>
    <row r="52" spans="3:7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</row>
    <row r="53" spans="3:7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</row>
    <row r="54" spans="3:7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</row>
    <row r="55" spans="3:7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</row>
    <row r="56" spans="3:7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</row>
    <row r="57" spans="3:7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</row>
    <row r="58" spans="3:7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</row>
    <row r="59" spans="3:7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</row>
    <row r="60" spans="3:7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</row>
    <row r="61" spans="3:7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</row>
    <row r="62" spans="3:7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</row>
    <row r="63" spans="3:7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</row>
    <row r="64" spans="3:7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</row>
    <row r="65" spans="3:7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</row>
    <row r="66" spans="3:7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</row>
    <row r="67" spans="3:7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</row>
    <row r="68" spans="3:7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</row>
    <row r="69" spans="3:7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</row>
    <row r="70" spans="3:7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</row>
    <row r="71" spans="3:7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</row>
    <row r="72" spans="3:7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</row>
    <row r="73" spans="3:7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</row>
    <row r="74" spans="3:7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</row>
    <row r="75" spans="3:7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</row>
    <row r="76" spans="3:7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</row>
    <row r="77" spans="3:7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</row>
    <row r="78" spans="3:7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</row>
    <row r="79" spans="3:7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</row>
    <row r="80" spans="3:7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</row>
    <row r="81" spans="3:7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</row>
    <row r="82" spans="3: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</row>
    <row r="83" spans="3: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</row>
    <row r="84" spans="3: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</row>
    <row r="85" spans="3: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</row>
    <row r="86" spans="3: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</row>
    <row r="87" spans="3: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</row>
    <row r="88" spans="3: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</row>
    <row r="89" spans="3: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</row>
    <row r="90" spans="3: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</row>
    <row r="91" spans="3: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</row>
    <row r="92" spans="3: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</row>
    <row r="93" spans="3: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</row>
    <row r="94" spans="3: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</row>
    <row r="95" spans="3: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</row>
    <row r="96" spans="3: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</row>
    <row r="97" spans="3: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</row>
    <row r="98" spans="3: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</row>
    <row r="99" spans="3: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</row>
    <row r="100" spans="3: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</row>
    <row r="101" spans="3: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</row>
    <row r="102" spans="3: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</row>
    <row r="103" spans="3: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</row>
    <row r="104" spans="3: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</row>
    <row r="105" spans="3: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</row>
    <row r="106" spans="3: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</row>
    <row r="107" spans="3: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</row>
    <row r="108" spans="3: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</row>
    <row r="109" spans="3: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</row>
    <row r="110" spans="3: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</row>
    <row r="111" spans="3: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</row>
    <row r="112" spans="3: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</row>
    <row r="113" spans="3: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</row>
    <row r="114" spans="3: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</row>
    <row r="115" spans="3: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</row>
    <row r="116" spans="3: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</row>
    <row r="117" spans="3: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</row>
    <row r="118" spans="3: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</row>
    <row r="119" spans="3: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</row>
    <row r="120" spans="3: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</row>
    <row r="121" spans="3: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</row>
    <row r="122" spans="3: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</row>
    <row r="123" spans="3: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</row>
    <row r="124" spans="3: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</row>
    <row r="125" spans="3: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</row>
    <row r="126" spans="3: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</row>
    <row r="127" spans="3: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</row>
    <row r="128" spans="3: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</row>
    <row r="129" spans="3: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</row>
    <row r="130" spans="3: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</row>
    <row r="131" spans="3: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</row>
    <row r="132" spans="3: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</row>
    <row r="133" spans="3: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</row>
    <row r="134" spans="3: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</row>
    <row r="135" spans="3: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</row>
    <row r="136" spans="3: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</row>
    <row r="137" spans="3: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</row>
    <row r="138" spans="3: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</row>
    <row r="139" spans="3: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</row>
    <row r="140" spans="3: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</row>
    <row r="141" spans="3: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</row>
    <row r="142" spans="3: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</row>
    <row r="143" spans="3: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</row>
    <row r="144" spans="3: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</row>
    <row r="145" spans="3: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</row>
    <row r="146" spans="3: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</row>
    <row r="147" spans="3: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</row>
    <row r="148" spans="3: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</row>
    <row r="149" spans="3: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</row>
    <row r="150" spans="3: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</row>
    <row r="151" spans="3: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</row>
    <row r="152" spans="3: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</row>
    <row r="153" spans="3: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</row>
    <row r="154" spans="3: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</row>
    <row r="155" spans="3: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</row>
    <row r="156" spans="3: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</row>
    <row r="157" spans="3: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</row>
    <row r="158" spans="3: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</row>
    <row r="159" spans="3: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</row>
    <row r="160" spans="3: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</row>
    <row r="161" spans="3: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</row>
    <row r="162" spans="3: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</row>
    <row r="163" spans="3: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</row>
    <row r="164" spans="3: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</row>
    <row r="165" spans="3: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</row>
    <row r="166" spans="3: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</row>
    <row r="167" spans="3: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</row>
    <row r="168" spans="3: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</row>
    <row r="169" spans="3: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</row>
    <row r="170" spans="3: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</row>
    <row r="171" spans="3: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</row>
    <row r="172" spans="3: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</row>
    <row r="173" spans="3: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</row>
    <row r="174" spans="3: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</row>
    <row r="175" spans="3: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</row>
    <row r="176" spans="3: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</row>
    <row r="177" spans="3: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</row>
    <row r="178" spans="3: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</row>
    <row r="179" spans="3: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</row>
    <row r="180" spans="3: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</row>
    <row r="181" spans="3: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</row>
    <row r="182" spans="3: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</row>
    <row r="183" spans="3: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</row>
    <row r="184" spans="3: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</row>
    <row r="185" spans="3: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</row>
    <row r="186" spans="3: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</row>
    <row r="187" spans="3: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</row>
    <row r="188" spans="3: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</row>
    <row r="189" spans="3: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</row>
    <row r="190" spans="3: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</row>
    <row r="191" spans="3: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</row>
    <row r="192" spans="3: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</row>
    <row r="193" spans="3: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</row>
    <row r="194" spans="3: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</row>
    <row r="195" spans="3: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</row>
    <row r="196" spans="3: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</row>
    <row r="197" spans="3: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</row>
    <row r="198" spans="3: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</row>
    <row r="199" spans="3: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</row>
    <row r="200" spans="3: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</row>
    <row r="201" spans="3: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</row>
    <row r="202" spans="3: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</row>
    <row r="203" spans="3: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</row>
    <row r="204" spans="3: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</row>
    <row r="205" spans="3: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</row>
    <row r="206" spans="3: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</row>
    <row r="207" spans="3: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</row>
    <row r="208" spans="3: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</row>
    <row r="209" spans="3: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</row>
    <row r="210" spans="3: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</row>
    <row r="211" spans="3: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</row>
    <row r="212" spans="3: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</row>
    <row r="213" spans="3: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</row>
    <row r="214" spans="3: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</row>
    <row r="215" spans="3: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</row>
    <row r="216" spans="3: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</row>
    <row r="217" spans="3: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</row>
    <row r="218" spans="3: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</row>
    <row r="219" spans="3: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</row>
    <row r="220" spans="3: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</row>
    <row r="221" spans="3: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</row>
    <row r="222" spans="3: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</row>
    <row r="223" spans="3: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</row>
    <row r="224" spans="3: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</row>
    <row r="225" spans="3: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</row>
    <row r="226" spans="3: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</row>
    <row r="227" spans="3: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</row>
    <row r="228" spans="3: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</row>
    <row r="229" spans="3: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</row>
    <row r="230" spans="3: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</row>
    <row r="231" spans="3: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</row>
    <row r="232" spans="3: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</row>
    <row r="233" spans="3: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</row>
    <row r="234" spans="3: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</row>
    <row r="235" spans="3: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</row>
    <row r="236" spans="3: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</row>
    <row r="237" spans="3: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</row>
    <row r="238" spans="3: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</row>
    <row r="239" spans="3: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</row>
    <row r="240" spans="3: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</row>
    <row r="241" spans="3: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</row>
    <row r="242" spans="3: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</row>
    <row r="243" spans="3: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</row>
    <row r="244" spans="3: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</row>
    <row r="245" spans="3: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</row>
    <row r="246" spans="3: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</row>
    <row r="247" spans="3: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</row>
    <row r="248" spans="3: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</row>
    <row r="249" spans="3: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</row>
    <row r="250" spans="3: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</row>
    <row r="251" spans="3: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</row>
    <row r="252" spans="3: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</row>
    <row r="253" spans="3: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</row>
    <row r="254" spans="3: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</row>
    <row r="255" spans="3: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</row>
    <row r="256" spans="3: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</row>
    <row r="257" spans="3: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</row>
    <row r="258" spans="3: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</row>
    <row r="259" spans="3: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</row>
    <row r="260" spans="3: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</row>
    <row r="261" spans="3: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</row>
    <row r="262" spans="3: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</row>
    <row r="263" spans="3: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</row>
    <row r="264" spans="3: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</row>
    <row r="265" spans="3: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</row>
    <row r="266" spans="3: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</row>
    <row r="267" spans="3: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</row>
    <row r="268" spans="3: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</row>
    <row r="269" spans="3: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</row>
    <row r="270" spans="3: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</row>
    <row r="271" spans="3: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</row>
    <row r="272" spans="3: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</row>
    <row r="273" spans="3: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</row>
    <row r="274" spans="3: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</row>
    <row r="275" spans="3: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</row>
    <row r="276" spans="3: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</row>
    <row r="277" spans="3: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</row>
    <row r="278" spans="3: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</row>
    <row r="279" spans="3: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</row>
    <row r="280" spans="3: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</row>
    <row r="281" spans="3: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</row>
    <row r="282" spans="3: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</row>
    <row r="283" spans="3: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</row>
    <row r="284" spans="3: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</row>
    <row r="285" spans="3: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</row>
    <row r="286" spans="3: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</row>
    <row r="287" spans="3: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</row>
    <row r="288" spans="3: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</row>
    <row r="289" spans="3: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</row>
    <row r="290" spans="3: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</row>
    <row r="291" spans="3: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</row>
    <row r="292" spans="3: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</row>
    <row r="293" spans="3: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</row>
    <row r="294" spans="3: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</row>
    <row r="295" spans="3: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</row>
    <row r="296" spans="3: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</row>
    <row r="297" spans="3: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</row>
    <row r="298" spans="3: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</row>
    <row r="299" spans="3: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</row>
    <row r="300" spans="3: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</row>
    <row r="301" spans="3: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</row>
    <row r="302" spans="3: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</row>
    <row r="303" spans="3: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</row>
    <row r="304" spans="3: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</row>
    <row r="305" spans="3: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</row>
    <row r="306" spans="3: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</row>
    <row r="307" spans="3: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</row>
    <row r="308" spans="3: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</row>
    <row r="309" spans="3: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</row>
    <row r="310" spans="3: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</row>
    <row r="311" spans="3: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</row>
    <row r="312" spans="3: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</row>
    <row r="313" spans="3: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</row>
    <row r="314" spans="3: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</row>
    <row r="315" spans="3: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</row>
    <row r="316" spans="3: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</row>
    <row r="317" spans="3: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</row>
    <row r="318" spans="3: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</row>
    <row r="319" spans="3: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</row>
    <row r="320" spans="3: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</row>
    <row r="321" spans="3: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</row>
    <row r="322" spans="3: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</row>
    <row r="323" spans="3: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</row>
    <row r="324" spans="3: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</row>
    <row r="325" spans="3: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</row>
    <row r="326" spans="3: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</row>
    <row r="327" spans="3: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</row>
    <row r="328" spans="3: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</row>
    <row r="329" spans="3: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</row>
    <row r="330" spans="3: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</row>
    <row r="331" spans="3: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</row>
    <row r="332" spans="3: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</row>
    <row r="333" spans="3: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</row>
    <row r="334" spans="3: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</row>
    <row r="335" spans="3: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</row>
    <row r="336" spans="3: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</row>
    <row r="337" spans="3: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</row>
    <row r="338" spans="3: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</row>
    <row r="339" spans="3: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</row>
    <row r="340" spans="3: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</row>
    <row r="341" spans="3: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</row>
    <row r="342" spans="3: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</row>
    <row r="343" spans="3: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</row>
    <row r="344" spans="3: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</row>
    <row r="345" spans="3: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</row>
    <row r="346" spans="3: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</row>
    <row r="347" spans="3: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</row>
    <row r="348" spans="3: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</row>
    <row r="349" spans="3: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</row>
    <row r="350" spans="3: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</row>
    <row r="351" spans="3: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</row>
    <row r="352" spans="3: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</row>
    <row r="353" spans="3: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</row>
    <row r="354" spans="3: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</row>
    <row r="355" spans="3: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</row>
    <row r="356" spans="3: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</row>
    <row r="357" spans="3: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</row>
    <row r="358" spans="3: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</row>
    <row r="359" spans="3: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</row>
    <row r="360" spans="3: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</row>
    <row r="361" spans="3: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</row>
    <row r="362" spans="3: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</row>
    <row r="363" spans="3: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</row>
    <row r="364" spans="3: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</row>
    <row r="365" spans="3: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</row>
    <row r="366" spans="3: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</row>
    <row r="367" spans="3: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</row>
    <row r="368" spans="3: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</row>
    <row r="369" spans="3: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</row>
    <row r="370" spans="3: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</row>
    <row r="371" spans="3: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</row>
    <row r="372" spans="3: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</row>
    <row r="373" spans="3: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</row>
    <row r="374" spans="3: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</row>
    <row r="375" spans="3: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</row>
    <row r="376" spans="3: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</row>
    <row r="377" spans="3: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</row>
    <row r="378" spans="3: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</row>
    <row r="379" spans="3: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</row>
    <row r="380" spans="3: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</row>
    <row r="381" spans="3: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</row>
    <row r="382" spans="3: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</row>
    <row r="383" spans="3: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</row>
    <row r="384" spans="3: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</row>
    <row r="385" spans="3: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</row>
    <row r="386" spans="3: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</row>
    <row r="387" spans="3: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</row>
    <row r="388" spans="3: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</row>
    <row r="389" spans="3: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</row>
    <row r="390" spans="3: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</row>
    <row r="391" spans="3: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</row>
    <row r="392" spans="3: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</row>
    <row r="393" spans="3: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</row>
    <row r="394" spans="3: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</row>
    <row r="395" spans="3: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</row>
    <row r="396" spans="3: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</row>
    <row r="397" spans="3: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</row>
    <row r="398" spans="3: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</row>
    <row r="399" spans="3: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</row>
    <row r="400" spans="3: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</row>
    <row r="401" spans="3: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</row>
    <row r="402" spans="3: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</row>
    <row r="403" spans="3: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</row>
    <row r="404" spans="3: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</row>
    <row r="405" spans="3: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</row>
    <row r="406" spans="3: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</row>
    <row r="407" spans="3: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</row>
    <row r="408" spans="3: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</row>
    <row r="409" spans="3: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</row>
    <row r="410" spans="3: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</row>
    <row r="411" spans="3: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</row>
    <row r="412" spans="3: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</row>
    <row r="413" spans="3: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</row>
    <row r="414" spans="3: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</row>
    <row r="415" spans="3: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</row>
    <row r="416" spans="3: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</row>
    <row r="417" spans="3: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</row>
    <row r="418" spans="3: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</row>
    <row r="419" spans="3: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</row>
    <row r="420" spans="3: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</row>
    <row r="421" spans="3: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</row>
    <row r="422" spans="3: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</row>
    <row r="423" spans="3: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</row>
    <row r="424" spans="3: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</row>
    <row r="425" spans="3: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</row>
    <row r="426" spans="3: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</row>
    <row r="427" spans="3: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</row>
    <row r="428" spans="3: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</row>
    <row r="429" spans="3: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</row>
    <row r="430" spans="3: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</row>
    <row r="431" spans="3: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</row>
    <row r="432" spans="3: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</row>
    <row r="433" spans="3: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</row>
    <row r="434" spans="3: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</row>
    <row r="435" spans="3: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</row>
    <row r="436" spans="3: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</row>
    <row r="437" spans="3: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</row>
    <row r="438" spans="3: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</row>
    <row r="439" spans="3: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</row>
    <row r="440" spans="3: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</row>
    <row r="441" spans="3: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</row>
    <row r="442" spans="3: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</row>
    <row r="443" spans="3: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</row>
    <row r="444" spans="3: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</row>
    <row r="445" spans="3: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</row>
    <row r="446" spans="3: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</row>
    <row r="447" spans="3: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</row>
    <row r="448" spans="3: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</row>
    <row r="449" spans="3: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</row>
    <row r="450" spans="3: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</row>
    <row r="451" spans="3: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</row>
    <row r="452" spans="3: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</row>
    <row r="453" spans="3: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</row>
    <row r="454" spans="3: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</row>
    <row r="455" spans="3: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</row>
    <row r="456" spans="3: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</row>
    <row r="457" spans="3: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</row>
    <row r="458" spans="3: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</row>
    <row r="459" spans="3: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</row>
    <row r="460" spans="3: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</row>
    <row r="461" spans="3: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</row>
    <row r="462" spans="3: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</row>
    <row r="463" spans="3: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</row>
    <row r="464" spans="3: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</row>
    <row r="465" spans="3: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</row>
    <row r="466" spans="3: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</row>
    <row r="467" spans="3: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</row>
    <row r="468" spans="3: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</row>
    <row r="469" spans="3: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</row>
    <row r="470" spans="3: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</row>
    <row r="471" spans="3: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</row>
    <row r="472" spans="3: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</row>
    <row r="473" spans="3: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</row>
    <row r="474" spans="3: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</row>
    <row r="475" spans="3: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</row>
    <row r="476" spans="3: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</row>
    <row r="477" spans="3: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</row>
    <row r="478" spans="3: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</row>
    <row r="479" spans="3: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</row>
    <row r="480" spans="3: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</row>
    <row r="481" spans="3: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</row>
    <row r="482" spans="3: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</row>
    <row r="483" spans="3: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</row>
    <row r="484" spans="3: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</row>
    <row r="485" spans="3: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</row>
    <row r="486" spans="3: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</row>
    <row r="487" spans="3: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</row>
    <row r="488" spans="3: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</row>
    <row r="489" spans="3: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</row>
    <row r="490" spans="3: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</row>
    <row r="491" spans="3: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</row>
    <row r="492" spans="3: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</row>
    <row r="493" spans="3: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</row>
    <row r="494" spans="3: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</row>
    <row r="495" spans="3: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</row>
    <row r="496" spans="3: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</row>
    <row r="497" spans="3: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</row>
    <row r="498" spans="3: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</row>
    <row r="499" spans="3: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</row>
    <row r="500" spans="3: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</row>
    <row r="501" spans="3: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</row>
    <row r="502" spans="3: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</row>
    <row r="503" spans="3: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</row>
    <row r="504" spans="3: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</row>
    <row r="505" spans="3: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</row>
    <row r="506" spans="3: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</row>
    <row r="507" spans="3: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</row>
    <row r="508" spans="3: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</row>
    <row r="509" spans="3: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</row>
    <row r="510" spans="3: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</row>
    <row r="511" spans="3: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</row>
    <row r="512" spans="3: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</row>
    <row r="513" spans="3: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</row>
    <row r="514" spans="3: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</row>
    <row r="515" spans="3: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</row>
    <row r="516" spans="3: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</row>
    <row r="517" spans="3: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</row>
    <row r="518" spans="3: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</row>
    <row r="519" spans="3: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</row>
    <row r="520" spans="3: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</row>
    <row r="521" spans="3: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</row>
    <row r="522" spans="3: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</row>
    <row r="523" spans="3: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</row>
    <row r="524" spans="3: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</row>
    <row r="525" spans="3: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</row>
    <row r="526" spans="3: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</row>
    <row r="527" spans="3: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</row>
    <row r="528" spans="3: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</row>
    <row r="529" spans="3: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</row>
    <row r="530" spans="3: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</row>
    <row r="531" spans="3: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</row>
    <row r="532" spans="3: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</row>
    <row r="533" spans="3: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</row>
    <row r="534" spans="3: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</row>
    <row r="535" spans="3: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</row>
    <row r="536" spans="3: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</row>
    <row r="537" spans="3: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</row>
    <row r="538" spans="3: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</row>
    <row r="539" spans="3: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</row>
    <row r="540" spans="3: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</row>
    <row r="541" spans="3: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</row>
    <row r="542" spans="3: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</row>
    <row r="543" spans="3: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</row>
    <row r="544" spans="3: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</row>
    <row r="545" spans="3: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</row>
    <row r="546" spans="3: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</row>
    <row r="547" spans="3: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</row>
    <row r="548" spans="3: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</row>
    <row r="549" spans="3: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</row>
    <row r="550" spans="3: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</row>
    <row r="551" spans="3: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</row>
    <row r="552" spans="3: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</row>
    <row r="553" spans="3: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</row>
    <row r="554" spans="3: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</row>
    <row r="555" spans="3: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</row>
    <row r="556" spans="3: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</row>
    <row r="557" spans="3: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</row>
    <row r="558" spans="3: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</row>
    <row r="559" spans="3: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</row>
    <row r="560" spans="3: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</row>
    <row r="561" spans="3: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</row>
    <row r="562" spans="3: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</row>
    <row r="563" spans="3: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</row>
    <row r="564" spans="3: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</row>
    <row r="565" spans="3: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</row>
    <row r="566" spans="3: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</row>
    <row r="567" spans="3: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</row>
    <row r="568" spans="3: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</row>
    <row r="569" spans="3: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</row>
    <row r="570" spans="3: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</row>
    <row r="571" spans="3: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</row>
    <row r="572" spans="3: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</row>
    <row r="573" spans="3: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</row>
    <row r="574" spans="3: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</row>
    <row r="575" spans="3: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</row>
    <row r="576" spans="3: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</row>
    <row r="577" spans="3: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</row>
    <row r="578" spans="3: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</row>
    <row r="579" spans="3: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</row>
    <row r="580" spans="3: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</row>
    <row r="581" spans="3: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</row>
    <row r="582" spans="3: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</row>
    <row r="583" spans="3: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</row>
    <row r="584" spans="3: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</row>
    <row r="585" spans="3: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</row>
    <row r="586" spans="3: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</row>
    <row r="587" spans="3: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</row>
    <row r="588" spans="3: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</row>
    <row r="589" spans="3: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</row>
    <row r="590" spans="3: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</row>
    <row r="591" spans="3: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</row>
    <row r="592" spans="3: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</row>
    <row r="593" spans="3: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</row>
    <row r="594" spans="3: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</row>
    <row r="595" spans="3: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</row>
    <row r="596" spans="3: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</row>
    <row r="597" spans="3: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</row>
    <row r="598" spans="3: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</row>
    <row r="599" spans="3: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</row>
    <row r="600" spans="3: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</row>
    <row r="601" spans="3: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</row>
    <row r="602" spans="3: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</row>
    <row r="603" spans="3: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</row>
    <row r="604" spans="3: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</row>
    <row r="605" spans="3: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</row>
    <row r="606" spans="3: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</row>
    <row r="607" spans="3: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</row>
    <row r="608" spans="3: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</row>
    <row r="609" spans="3: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</row>
    <row r="610" spans="3: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</row>
    <row r="611" spans="3: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</row>
    <row r="612" spans="3: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</row>
    <row r="613" spans="3: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</row>
    <row r="614" spans="3: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</row>
    <row r="615" spans="3: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</row>
    <row r="616" spans="3: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</row>
    <row r="617" spans="3: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</row>
    <row r="618" spans="3: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</row>
    <row r="619" spans="3: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</row>
    <row r="620" spans="3: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</row>
    <row r="621" spans="3: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</row>
    <row r="622" spans="3: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</row>
    <row r="623" spans="3: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</row>
    <row r="624" spans="3: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</row>
    <row r="625" spans="3: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</row>
    <row r="626" spans="3: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</row>
    <row r="627" spans="3: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</row>
    <row r="628" spans="3: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</row>
    <row r="629" spans="3: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</row>
    <row r="630" spans="3: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</row>
    <row r="631" spans="3: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</row>
    <row r="632" spans="3: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</row>
    <row r="633" spans="3: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</row>
    <row r="634" spans="3: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</row>
    <row r="635" spans="3: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</row>
    <row r="636" spans="3: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</row>
    <row r="637" spans="3: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</row>
    <row r="638" spans="3: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</row>
    <row r="639" spans="3: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</row>
    <row r="640" spans="3: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</row>
    <row r="641" spans="3: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</row>
    <row r="642" spans="3: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</row>
    <row r="643" spans="3: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</row>
    <row r="644" spans="3: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</row>
    <row r="645" spans="3: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</row>
    <row r="646" spans="3: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</row>
    <row r="647" spans="3: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</row>
    <row r="648" spans="3: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</row>
    <row r="649" spans="3: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</row>
    <row r="650" spans="3: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</row>
    <row r="651" spans="3: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</row>
    <row r="652" spans="3: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</row>
    <row r="653" spans="3: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</row>
    <row r="654" spans="3: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</row>
    <row r="655" spans="3: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</row>
    <row r="656" spans="3: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</row>
    <row r="657" spans="3: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</row>
    <row r="658" spans="3: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</row>
    <row r="659" spans="3: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</row>
    <row r="660" spans="3: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</row>
    <row r="661" spans="3: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</row>
    <row r="662" spans="3: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</row>
    <row r="663" spans="3: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</row>
    <row r="664" spans="3: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</row>
    <row r="665" spans="3: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</row>
    <row r="666" spans="3: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</row>
    <row r="667" spans="3: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</row>
    <row r="668" spans="3: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</row>
    <row r="669" spans="3: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</row>
    <row r="670" spans="3: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</row>
    <row r="671" spans="3: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</row>
    <row r="672" spans="3: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</row>
    <row r="673" spans="3: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</row>
    <row r="674" spans="3: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</row>
    <row r="675" spans="3: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</row>
    <row r="676" spans="3: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</row>
    <row r="677" spans="3: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</row>
    <row r="678" spans="3: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</row>
    <row r="679" spans="3: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</row>
    <row r="680" spans="3: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</row>
    <row r="681" spans="3: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</row>
    <row r="682" spans="3: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</row>
    <row r="683" spans="3: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</row>
    <row r="684" spans="3: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</row>
    <row r="685" spans="3: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</row>
    <row r="686" spans="3: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</row>
    <row r="687" spans="3: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</row>
    <row r="688" spans="3: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</row>
    <row r="689" spans="3: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</row>
    <row r="690" spans="3: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</row>
    <row r="691" spans="3: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</row>
    <row r="692" spans="3: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</row>
    <row r="693" spans="3: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</row>
    <row r="694" spans="3: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</row>
    <row r="695" spans="3: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</row>
    <row r="696" spans="3: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</row>
    <row r="697" spans="3: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</row>
    <row r="698" spans="3: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</row>
    <row r="699" spans="3: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</row>
    <row r="700" spans="3: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</row>
    <row r="701" spans="3: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</row>
    <row r="702" spans="3: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</row>
    <row r="703" spans="3: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</row>
    <row r="704" spans="3: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</row>
    <row r="705" spans="3: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</row>
    <row r="706" spans="3: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</row>
    <row r="707" spans="3: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</row>
    <row r="708" spans="3: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</row>
    <row r="709" spans="3: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</row>
    <row r="710" spans="3: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</row>
    <row r="711" spans="3: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</row>
    <row r="712" spans="3: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</row>
    <row r="713" spans="3: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</row>
    <row r="714" spans="3: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</row>
    <row r="715" spans="3: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</row>
    <row r="716" spans="3: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</row>
    <row r="717" spans="3: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</row>
    <row r="718" spans="3: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</row>
    <row r="719" spans="3: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</row>
    <row r="720" spans="3: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</row>
    <row r="721" spans="3: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</row>
    <row r="722" spans="3: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</row>
    <row r="723" spans="3: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</row>
    <row r="724" spans="3: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</row>
    <row r="725" spans="3: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</row>
    <row r="726" spans="3: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</row>
    <row r="727" spans="3: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</row>
    <row r="728" spans="3: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</row>
    <row r="729" spans="3: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</row>
    <row r="730" spans="3: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</row>
    <row r="731" spans="3: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</row>
    <row r="732" spans="3: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</row>
    <row r="733" spans="3: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</row>
    <row r="734" spans="3: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</row>
    <row r="735" spans="3: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</row>
    <row r="736" spans="3: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</row>
    <row r="737" spans="3: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</row>
    <row r="738" spans="3: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</row>
    <row r="739" spans="3: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</row>
    <row r="740" spans="3: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</row>
    <row r="741" spans="3: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</row>
    <row r="742" spans="3: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</row>
    <row r="743" spans="3: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</row>
    <row r="744" spans="3: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</row>
    <row r="745" spans="3: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</row>
    <row r="746" spans="3: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</row>
    <row r="747" spans="3: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</row>
    <row r="748" spans="3: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</row>
    <row r="749" spans="3: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</row>
    <row r="750" spans="3: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</row>
    <row r="751" spans="3: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</row>
    <row r="752" spans="3: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</row>
    <row r="753" spans="3: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</row>
    <row r="754" spans="3: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</row>
    <row r="755" spans="3: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</row>
    <row r="756" spans="3: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</row>
    <row r="757" spans="3: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</row>
    <row r="758" spans="3: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</row>
    <row r="759" spans="3: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</row>
    <row r="760" spans="3: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</row>
    <row r="761" spans="3: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</row>
    <row r="762" spans="3: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</row>
    <row r="763" spans="3: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</row>
    <row r="764" spans="3: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</row>
    <row r="765" spans="3: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</row>
    <row r="766" spans="3: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</row>
    <row r="767" spans="3: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</row>
    <row r="768" spans="3: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</row>
    <row r="769" spans="3: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</row>
    <row r="770" spans="3: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</row>
    <row r="771" spans="3: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</row>
    <row r="772" spans="3: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</row>
    <row r="773" spans="3: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</row>
    <row r="774" spans="3: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</row>
    <row r="775" spans="3: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</row>
    <row r="776" spans="3: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</row>
    <row r="777" spans="3: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</row>
    <row r="778" spans="3: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</row>
    <row r="779" spans="3: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</row>
    <row r="780" spans="3: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</row>
    <row r="781" spans="3: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</row>
    <row r="782" spans="3: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</row>
    <row r="783" spans="3: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</row>
    <row r="784" spans="3: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</row>
    <row r="785" spans="3: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</row>
    <row r="786" spans="3: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</row>
    <row r="787" spans="3: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</row>
    <row r="788" spans="3: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</row>
    <row r="789" spans="3: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</row>
    <row r="790" spans="3: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</row>
    <row r="791" spans="3: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</row>
    <row r="792" spans="3: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</row>
    <row r="793" spans="3: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</row>
    <row r="794" spans="3: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</row>
    <row r="795" spans="3: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</row>
    <row r="796" spans="3: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</row>
    <row r="797" spans="3: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</row>
    <row r="798" spans="3: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</row>
    <row r="799" spans="3: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</row>
    <row r="800" spans="3: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</row>
    <row r="801" spans="3: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</row>
    <row r="802" spans="3: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</row>
    <row r="803" spans="3: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</row>
    <row r="804" spans="3: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</row>
    <row r="805" spans="3: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</row>
    <row r="806" spans="3: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</row>
    <row r="807" spans="3: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</row>
    <row r="808" spans="3: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</row>
    <row r="809" spans="3: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</row>
    <row r="810" spans="3: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</row>
    <row r="811" spans="3: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</row>
    <row r="812" spans="3: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</row>
    <row r="813" spans="3: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</row>
    <row r="814" spans="3: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</row>
    <row r="815" spans="3: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</row>
    <row r="816" spans="3: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</row>
    <row r="817" spans="3: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</row>
    <row r="818" spans="3: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</row>
    <row r="819" spans="3: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</row>
    <row r="820" spans="3: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</row>
    <row r="821" spans="3: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</row>
    <row r="822" spans="3: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</row>
    <row r="823" spans="3: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</row>
    <row r="824" spans="3: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</row>
    <row r="825" spans="3: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</row>
    <row r="826" spans="3: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</row>
    <row r="827" spans="3: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</row>
    <row r="828" spans="3: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</row>
    <row r="829" spans="3: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</row>
    <row r="830" spans="3: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</row>
    <row r="831" spans="3: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</row>
    <row r="832" spans="3: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</row>
    <row r="833" spans="3: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</row>
    <row r="834" spans="3: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</row>
    <row r="835" spans="3: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</row>
    <row r="836" spans="3: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</row>
    <row r="837" spans="3: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</row>
    <row r="838" spans="3: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</row>
    <row r="839" spans="3: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</row>
    <row r="840" spans="3: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</row>
    <row r="841" spans="3: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</row>
    <row r="842" spans="3: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</row>
    <row r="843" spans="3: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</row>
    <row r="844" spans="3: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</row>
    <row r="845" spans="3: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</row>
    <row r="846" spans="3: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</row>
    <row r="847" spans="3: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</row>
    <row r="848" spans="3: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</row>
    <row r="849" spans="3: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</row>
    <row r="850" spans="3: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</row>
    <row r="851" spans="3: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</row>
    <row r="852" spans="3: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</row>
    <row r="853" spans="3: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</row>
    <row r="854" spans="3: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</row>
    <row r="855" spans="3: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</row>
    <row r="856" spans="3: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</row>
    <row r="857" spans="3: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</row>
    <row r="858" spans="3: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</row>
    <row r="859" spans="3: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</row>
    <row r="860" spans="3: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</row>
    <row r="861" spans="3: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</row>
    <row r="862" spans="3: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</row>
    <row r="863" spans="3: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</row>
    <row r="864" spans="3: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</row>
    <row r="865" spans="3: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</row>
    <row r="866" spans="3: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</row>
    <row r="867" spans="3: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</row>
    <row r="868" spans="3: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</row>
    <row r="869" spans="3: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</row>
    <row r="870" spans="3: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</row>
    <row r="871" spans="3: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</row>
    <row r="872" spans="3: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</row>
    <row r="873" spans="3: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</row>
    <row r="874" spans="3: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</row>
    <row r="875" spans="3: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</row>
    <row r="876" spans="3: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</row>
    <row r="877" spans="3: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</row>
    <row r="878" spans="3: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</row>
    <row r="879" spans="3: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</row>
    <row r="880" spans="3: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</row>
    <row r="881" spans="3: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</row>
    <row r="882" spans="3: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</row>
    <row r="883" spans="3: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</row>
    <row r="884" spans="3: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</row>
    <row r="885" spans="3: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</row>
    <row r="886" spans="3: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</row>
    <row r="887" spans="3: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</row>
    <row r="888" spans="3: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</row>
    <row r="889" spans="3: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</row>
    <row r="890" spans="3: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</row>
    <row r="891" spans="3: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</row>
    <row r="892" spans="3: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</row>
    <row r="893" spans="3: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</row>
    <row r="894" spans="3: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</row>
    <row r="895" spans="3: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</row>
    <row r="896" spans="3: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</row>
    <row r="897" spans="3: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</row>
    <row r="898" spans="3: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</row>
    <row r="899" spans="3: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</row>
    <row r="900" spans="3: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</row>
    <row r="901" spans="3: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</row>
    <row r="902" spans="3: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</row>
    <row r="903" spans="3: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</row>
    <row r="904" spans="3: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</row>
    <row r="905" spans="3: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</row>
    <row r="906" spans="3: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</row>
    <row r="907" spans="3: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</row>
    <row r="908" spans="3: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</row>
    <row r="909" spans="3: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</row>
    <row r="910" spans="3: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</row>
    <row r="911" spans="3: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</row>
    <row r="912" spans="3: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</row>
    <row r="913" spans="3: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</row>
    <row r="914" spans="3: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</row>
    <row r="915" spans="3: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</row>
    <row r="916" spans="3: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</row>
    <row r="917" spans="3: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</row>
    <row r="918" spans="3: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</row>
    <row r="919" spans="3: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</row>
    <row r="920" spans="3: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</row>
    <row r="921" spans="3: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</row>
    <row r="922" spans="3: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</row>
    <row r="923" spans="3: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</row>
    <row r="924" spans="3: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</row>
    <row r="925" spans="3: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</row>
    <row r="926" spans="3: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</row>
    <row r="927" spans="3: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</row>
    <row r="928" spans="3: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</row>
    <row r="929" spans="3: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</row>
    <row r="930" spans="3: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</row>
    <row r="931" spans="3: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</row>
    <row r="932" spans="3: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</row>
    <row r="933" spans="3: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</row>
    <row r="934" spans="3: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</row>
    <row r="935" spans="3: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</row>
    <row r="936" spans="3: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</row>
    <row r="937" spans="3: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</row>
    <row r="938" spans="3: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</row>
    <row r="939" spans="3: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</row>
    <row r="940" spans="3: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</row>
    <row r="941" spans="3: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</row>
    <row r="942" spans="3: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</row>
    <row r="943" spans="3: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</row>
    <row r="944" spans="3: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</row>
    <row r="945" spans="3: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</row>
    <row r="946" spans="3: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</row>
    <row r="947" spans="3: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</row>
    <row r="948" spans="3: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</row>
    <row r="949" spans="3: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</row>
    <row r="950" spans="3: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</row>
    <row r="951" spans="3: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</row>
    <row r="952" spans="3: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</row>
    <row r="953" spans="3: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</row>
    <row r="954" spans="3: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</row>
    <row r="955" spans="3: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</row>
    <row r="956" spans="3: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</row>
    <row r="957" spans="3: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</row>
    <row r="958" spans="3: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</row>
    <row r="959" spans="3: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</row>
    <row r="960" spans="3: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</row>
    <row r="961" spans="3: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</row>
    <row r="962" spans="3: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</row>
    <row r="963" spans="3: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</row>
    <row r="964" spans="3: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</row>
    <row r="965" spans="3: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</row>
    <row r="966" spans="3: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</row>
    <row r="967" spans="3: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</row>
    <row r="968" spans="3: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</row>
    <row r="969" spans="3: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</row>
    <row r="970" spans="3: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</row>
    <row r="971" spans="3: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</row>
    <row r="972" spans="3: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</row>
    <row r="973" spans="3: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</row>
    <row r="974" spans="3: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</row>
    <row r="975" spans="3: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</row>
    <row r="976" spans="3: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</row>
    <row r="977" spans="3: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</row>
    <row r="978" spans="3: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</row>
    <row r="979" spans="3: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</row>
    <row r="980" spans="3: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</row>
    <row r="981" spans="3: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</row>
    <row r="982" spans="3: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</row>
    <row r="983" spans="3: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</row>
    <row r="984" spans="3: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</row>
    <row r="985" spans="3: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</row>
    <row r="986" spans="3: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</row>
    <row r="987" spans="3: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</row>
    <row r="988" spans="3: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</row>
    <row r="989" spans="3: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</row>
    <row r="990" spans="3: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</row>
    <row r="991" spans="3: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</row>
    <row r="992" spans="3: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</row>
    <row r="993" spans="3: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</row>
    <row r="994" spans="3: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</row>
    <row r="995" spans="3: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</row>
    <row r="996" spans="3: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</row>
    <row r="997" spans="3: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</row>
    <row r="998" spans="3: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</row>
    <row r="999" spans="3: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</row>
    <row r="1000" spans="3: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</row>
    <row r="1001" spans="3: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</row>
    <row r="1002" spans="3: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</row>
    <row r="1003" spans="3: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</row>
    <row r="1004" spans="3: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</row>
    <row r="1005" spans="3: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</row>
    <row r="1006" spans="3: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</row>
    <row r="1007" spans="3: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</row>
    <row r="1008" spans="3: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</row>
    <row r="1009" spans="3: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</row>
    <row r="1010" spans="3: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</row>
    <row r="1011" spans="3: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</row>
    <row r="1012" spans="3:75" x14ac:dyDescent="0.2"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</row>
    <row r="1013" spans="3:75" x14ac:dyDescent="0.2"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</row>
    <row r="1014" spans="3:75" x14ac:dyDescent="0.2"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</row>
    <row r="1015" spans="3:75" x14ac:dyDescent="0.2"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</row>
    <row r="1016" spans="3:75" x14ac:dyDescent="0.2"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</row>
    <row r="1017" spans="3:75" x14ac:dyDescent="0.2"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</row>
    <row r="1018" spans="3:75" x14ac:dyDescent="0.2"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</row>
    <row r="1019" spans="3:75" x14ac:dyDescent="0.2"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</row>
    <row r="1020" spans="3:75" x14ac:dyDescent="0.2"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</row>
    <row r="1021" spans="3:75" x14ac:dyDescent="0.2"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</row>
    <row r="1022" spans="3:75" x14ac:dyDescent="0.2"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</row>
    <row r="1023" spans="3:75" x14ac:dyDescent="0.2"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</row>
    <row r="1024" spans="3:75" x14ac:dyDescent="0.2"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</row>
    <row r="1025" spans="3:75" x14ac:dyDescent="0.2"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</row>
    <row r="1026" spans="3:75" x14ac:dyDescent="0.2"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</row>
    <row r="1027" spans="3:75" x14ac:dyDescent="0.2"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</row>
    <row r="1028" spans="3:75" x14ac:dyDescent="0.2"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</row>
    <row r="1029" spans="3:75" x14ac:dyDescent="0.2"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</row>
    <row r="1030" spans="3:75" x14ac:dyDescent="0.2"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</row>
    <row r="1031" spans="3:75" x14ac:dyDescent="0.2"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</row>
    <row r="1032" spans="3:75" x14ac:dyDescent="0.2"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</row>
    <row r="1033" spans="3:75" x14ac:dyDescent="0.2"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</row>
    <row r="1034" spans="3:75" x14ac:dyDescent="0.2"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</row>
    <row r="1035" spans="3:75" x14ac:dyDescent="0.2"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</row>
    <row r="1036" spans="3:75" x14ac:dyDescent="0.2"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</row>
    <row r="1037" spans="3:75" x14ac:dyDescent="0.2"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</row>
    <row r="1038" spans="3:75" x14ac:dyDescent="0.2"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</row>
    <row r="1039" spans="3:75" x14ac:dyDescent="0.2"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</row>
    <row r="1040" spans="3:75" x14ac:dyDescent="0.2"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</row>
    <row r="1041" spans="3:75" x14ac:dyDescent="0.2"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</row>
    <row r="1042" spans="3:75" x14ac:dyDescent="0.2"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</row>
    <row r="1043" spans="3:75" x14ac:dyDescent="0.2"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</row>
    <row r="1044" spans="3:75" x14ac:dyDescent="0.2"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</row>
    <row r="1045" spans="3:75" x14ac:dyDescent="0.2"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</row>
    <row r="1046" spans="3:75" x14ac:dyDescent="0.2"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</row>
    <row r="1047" spans="3:75" x14ac:dyDescent="0.2"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</row>
    <row r="1048" spans="3:75" x14ac:dyDescent="0.2"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</row>
    <row r="1049" spans="3:75" x14ac:dyDescent="0.2"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</row>
    <row r="1050" spans="3:75" x14ac:dyDescent="0.2"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</row>
    <row r="1051" spans="3:75" x14ac:dyDescent="0.2"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</row>
    <row r="1052" spans="3:75" x14ac:dyDescent="0.2"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</row>
    <row r="1053" spans="3:75" x14ac:dyDescent="0.2"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</row>
    <row r="1054" spans="3:75" x14ac:dyDescent="0.2"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</row>
    <row r="1055" spans="3:75" x14ac:dyDescent="0.2"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</row>
    <row r="1056" spans="3:75" x14ac:dyDescent="0.2"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</row>
    <row r="1057" spans="3:75" x14ac:dyDescent="0.2"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</row>
    <row r="1058" spans="3:75" x14ac:dyDescent="0.2"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</row>
    <row r="1059" spans="3:75" x14ac:dyDescent="0.2"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</row>
    <row r="1060" spans="3:75" x14ac:dyDescent="0.2"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</row>
    <row r="1061" spans="3:75" x14ac:dyDescent="0.2"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</row>
    <row r="1062" spans="3:75" x14ac:dyDescent="0.2"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</row>
    <row r="1063" spans="3:75" x14ac:dyDescent="0.2"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</row>
    <row r="1064" spans="3:75" x14ac:dyDescent="0.2"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</row>
    <row r="1065" spans="3:75" x14ac:dyDescent="0.2"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</row>
    <row r="1066" spans="3:75" x14ac:dyDescent="0.2"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</row>
    <row r="1067" spans="3:75" x14ac:dyDescent="0.2"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</row>
    <row r="1068" spans="3:75" x14ac:dyDescent="0.2"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</row>
    <row r="1069" spans="3:75" x14ac:dyDescent="0.2"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</row>
    <row r="1070" spans="3:75" x14ac:dyDescent="0.2"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</row>
    <row r="1071" spans="3:75" x14ac:dyDescent="0.2"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</row>
    <row r="1072" spans="3:75" x14ac:dyDescent="0.2"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</row>
    <row r="1073" spans="3:75" x14ac:dyDescent="0.2"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</row>
    <row r="1074" spans="3:75" x14ac:dyDescent="0.2"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</row>
    <row r="1075" spans="3:75" x14ac:dyDescent="0.2"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</row>
    <row r="1076" spans="3:75" x14ac:dyDescent="0.2"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</row>
    <row r="1077" spans="3:75" x14ac:dyDescent="0.2"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</row>
    <row r="1078" spans="3:75" x14ac:dyDescent="0.2"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</row>
    <row r="1079" spans="3:75" x14ac:dyDescent="0.2"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</row>
    <row r="1080" spans="3:75" x14ac:dyDescent="0.2"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</row>
    <row r="1081" spans="3:75" x14ac:dyDescent="0.2"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</row>
    <row r="1082" spans="3:75" x14ac:dyDescent="0.2"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</row>
    <row r="1083" spans="3:75" x14ac:dyDescent="0.2"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</row>
    <row r="1084" spans="3:75" x14ac:dyDescent="0.2"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</row>
    <row r="1085" spans="3:75" x14ac:dyDescent="0.2"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</row>
    <row r="1086" spans="3:75" x14ac:dyDescent="0.2"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</row>
    <row r="1087" spans="3:75" x14ac:dyDescent="0.2"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</row>
    <row r="1088" spans="3:75" x14ac:dyDescent="0.2"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</row>
    <row r="1089" spans="3:75" x14ac:dyDescent="0.2"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</row>
    <row r="1090" spans="3:75" x14ac:dyDescent="0.2"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</row>
    <row r="1091" spans="3:75" x14ac:dyDescent="0.2"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</row>
    <row r="1092" spans="3:75" x14ac:dyDescent="0.2"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</row>
    <row r="1093" spans="3:75" x14ac:dyDescent="0.2"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  <c r="BN1093" s="3"/>
      <c r="BO1093" s="3"/>
      <c r="BP1093" s="3"/>
      <c r="BQ1093" s="3"/>
      <c r="BR1093" s="3"/>
      <c r="BS1093" s="3"/>
      <c r="BT1093" s="3"/>
      <c r="BU1093" s="3"/>
      <c r="BV1093" s="3"/>
      <c r="BW1093" s="3"/>
    </row>
    <row r="1094" spans="3:75" x14ac:dyDescent="0.2"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  <c r="BN1094" s="3"/>
      <c r="BO1094" s="3"/>
      <c r="BP1094" s="3"/>
      <c r="BQ1094" s="3"/>
      <c r="BR1094" s="3"/>
      <c r="BS1094" s="3"/>
      <c r="BT1094" s="3"/>
      <c r="BU1094" s="3"/>
      <c r="BV1094" s="3"/>
      <c r="BW1094" s="3"/>
    </row>
    <row r="1095" spans="3:75" x14ac:dyDescent="0.2"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  <c r="BN1095" s="3"/>
      <c r="BO1095" s="3"/>
      <c r="BP1095" s="3"/>
      <c r="BQ1095" s="3"/>
      <c r="BR1095" s="3"/>
      <c r="BS1095" s="3"/>
      <c r="BT1095" s="3"/>
      <c r="BU1095" s="3"/>
      <c r="BV1095" s="3"/>
      <c r="BW1095" s="3"/>
    </row>
    <row r="1096" spans="3:75" x14ac:dyDescent="0.2"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  <c r="BN1096" s="3"/>
      <c r="BO1096" s="3"/>
      <c r="BP1096" s="3"/>
      <c r="BQ1096" s="3"/>
      <c r="BR1096" s="3"/>
      <c r="BS1096" s="3"/>
      <c r="BT1096" s="3"/>
      <c r="BU1096" s="3"/>
      <c r="BV1096" s="3"/>
      <c r="BW1096" s="3"/>
    </row>
    <row r="1097" spans="3:75" x14ac:dyDescent="0.2"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  <c r="BN1097" s="3"/>
      <c r="BO1097" s="3"/>
      <c r="BP1097" s="3"/>
      <c r="BQ1097" s="3"/>
      <c r="BR1097" s="3"/>
      <c r="BS1097" s="3"/>
      <c r="BT1097" s="3"/>
      <c r="BU1097" s="3"/>
      <c r="BV1097" s="3"/>
      <c r="BW1097" s="3"/>
    </row>
    <row r="1098" spans="3:75" x14ac:dyDescent="0.2"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  <c r="BN1098" s="3"/>
      <c r="BO1098" s="3"/>
      <c r="BP1098" s="3"/>
      <c r="BQ1098" s="3"/>
      <c r="BR1098" s="3"/>
      <c r="BS1098" s="3"/>
      <c r="BT1098" s="3"/>
      <c r="BU1098" s="3"/>
      <c r="BV1098" s="3"/>
      <c r="BW1098" s="3"/>
    </row>
    <row r="1099" spans="3:75" x14ac:dyDescent="0.2"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  <c r="BN1099" s="3"/>
      <c r="BO1099" s="3"/>
      <c r="BP1099" s="3"/>
      <c r="BQ1099" s="3"/>
      <c r="BR1099" s="3"/>
      <c r="BS1099" s="3"/>
      <c r="BT1099" s="3"/>
      <c r="BU1099" s="3"/>
      <c r="BV1099" s="3"/>
      <c r="BW1099" s="3"/>
    </row>
    <row r="1100" spans="3:75" x14ac:dyDescent="0.2"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  <c r="BN1100" s="3"/>
      <c r="BO1100" s="3"/>
      <c r="BP1100" s="3"/>
      <c r="BQ1100" s="3"/>
      <c r="BR1100" s="3"/>
      <c r="BS1100" s="3"/>
      <c r="BT1100" s="3"/>
      <c r="BU1100" s="3"/>
      <c r="BV1100" s="3"/>
      <c r="BW1100" s="3"/>
    </row>
    <row r="1101" spans="3:75" x14ac:dyDescent="0.2"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  <c r="BN1101" s="3"/>
      <c r="BO1101" s="3"/>
      <c r="BP1101" s="3"/>
      <c r="BQ1101" s="3"/>
      <c r="BR1101" s="3"/>
      <c r="BS1101" s="3"/>
      <c r="BT1101" s="3"/>
      <c r="BU1101" s="3"/>
      <c r="BV1101" s="3"/>
      <c r="BW1101" s="3"/>
    </row>
    <row r="1102" spans="3:75" x14ac:dyDescent="0.2"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  <c r="BN1102" s="3"/>
      <c r="BO1102" s="3"/>
      <c r="BP1102" s="3"/>
      <c r="BQ1102" s="3"/>
      <c r="BR1102" s="3"/>
      <c r="BS1102" s="3"/>
      <c r="BT1102" s="3"/>
      <c r="BU1102" s="3"/>
      <c r="BV1102" s="3"/>
      <c r="BW1102" s="3"/>
    </row>
    <row r="1103" spans="3:75" x14ac:dyDescent="0.2"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</row>
    <row r="1104" spans="3:75" x14ac:dyDescent="0.2"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  <c r="BN1104" s="3"/>
      <c r="BO1104" s="3"/>
      <c r="BP1104" s="3"/>
      <c r="BQ1104" s="3"/>
      <c r="BR1104" s="3"/>
      <c r="BS1104" s="3"/>
      <c r="BT1104" s="3"/>
      <c r="BU1104" s="3"/>
      <c r="BV1104" s="3"/>
      <c r="BW1104" s="3"/>
    </row>
    <row r="1105" spans="3:75" x14ac:dyDescent="0.2"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  <c r="BN1105" s="3"/>
      <c r="BO1105" s="3"/>
      <c r="BP1105" s="3"/>
      <c r="BQ1105" s="3"/>
      <c r="BR1105" s="3"/>
      <c r="BS1105" s="3"/>
      <c r="BT1105" s="3"/>
      <c r="BU1105" s="3"/>
      <c r="BV1105" s="3"/>
      <c r="BW1105" s="3"/>
    </row>
    <row r="1106" spans="3:75" x14ac:dyDescent="0.2"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  <c r="BN1106" s="3"/>
      <c r="BO1106" s="3"/>
      <c r="BP1106" s="3"/>
      <c r="BQ1106" s="3"/>
      <c r="BR1106" s="3"/>
      <c r="BS1106" s="3"/>
      <c r="BT1106" s="3"/>
      <c r="BU1106" s="3"/>
      <c r="BV1106" s="3"/>
      <c r="BW1106" s="3"/>
    </row>
    <row r="1107" spans="3:75" x14ac:dyDescent="0.2"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  <c r="BN1107" s="3"/>
      <c r="BO1107" s="3"/>
      <c r="BP1107" s="3"/>
      <c r="BQ1107" s="3"/>
      <c r="BR1107" s="3"/>
      <c r="BS1107" s="3"/>
      <c r="BT1107" s="3"/>
      <c r="BU1107" s="3"/>
      <c r="BV1107" s="3"/>
      <c r="BW1107" s="3"/>
    </row>
    <row r="1108" spans="3:75" x14ac:dyDescent="0.2"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  <c r="BN1108" s="3"/>
      <c r="BO1108" s="3"/>
      <c r="BP1108" s="3"/>
      <c r="BQ1108" s="3"/>
      <c r="BR1108" s="3"/>
      <c r="BS1108" s="3"/>
      <c r="BT1108" s="3"/>
      <c r="BU1108" s="3"/>
      <c r="BV1108" s="3"/>
      <c r="BW1108" s="3"/>
    </row>
    <row r="1109" spans="3:75" x14ac:dyDescent="0.2"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  <c r="BN1109" s="3"/>
      <c r="BO1109" s="3"/>
      <c r="BP1109" s="3"/>
      <c r="BQ1109" s="3"/>
      <c r="BR1109" s="3"/>
      <c r="BS1109" s="3"/>
      <c r="BT1109" s="3"/>
      <c r="BU1109" s="3"/>
      <c r="BV1109" s="3"/>
      <c r="BW1109" s="3"/>
    </row>
    <row r="1110" spans="3:75" x14ac:dyDescent="0.2"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  <c r="BN1110" s="3"/>
      <c r="BO1110" s="3"/>
      <c r="BP1110" s="3"/>
      <c r="BQ1110" s="3"/>
      <c r="BR1110" s="3"/>
      <c r="BS1110" s="3"/>
      <c r="BT1110" s="3"/>
      <c r="BU1110" s="3"/>
      <c r="BV1110" s="3"/>
      <c r="BW1110" s="3"/>
    </row>
    <row r="1111" spans="3:75" x14ac:dyDescent="0.2"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  <c r="BN1111" s="3"/>
      <c r="BO1111" s="3"/>
      <c r="BP1111" s="3"/>
      <c r="BQ1111" s="3"/>
      <c r="BR1111" s="3"/>
      <c r="BS1111" s="3"/>
      <c r="BT1111" s="3"/>
      <c r="BU1111" s="3"/>
      <c r="BV1111" s="3"/>
      <c r="BW1111" s="3"/>
    </row>
    <row r="1112" spans="3:75" x14ac:dyDescent="0.2"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  <c r="BN1112" s="3"/>
      <c r="BO1112" s="3"/>
      <c r="BP1112" s="3"/>
      <c r="BQ1112" s="3"/>
      <c r="BR1112" s="3"/>
      <c r="BS1112" s="3"/>
      <c r="BT1112" s="3"/>
      <c r="BU1112" s="3"/>
      <c r="BV1112" s="3"/>
      <c r="BW1112" s="3"/>
    </row>
    <row r="1113" spans="3:75" x14ac:dyDescent="0.2"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  <c r="BN1113" s="3"/>
      <c r="BO1113" s="3"/>
      <c r="BP1113" s="3"/>
      <c r="BQ1113" s="3"/>
      <c r="BR1113" s="3"/>
      <c r="BS1113" s="3"/>
      <c r="BT1113" s="3"/>
      <c r="BU1113" s="3"/>
      <c r="BV1113" s="3"/>
      <c r="BW1113" s="3"/>
    </row>
    <row r="1114" spans="3:75" x14ac:dyDescent="0.2"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  <c r="BN1114" s="3"/>
      <c r="BO1114" s="3"/>
      <c r="BP1114" s="3"/>
      <c r="BQ1114" s="3"/>
      <c r="BR1114" s="3"/>
      <c r="BS1114" s="3"/>
      <c r="BT1114" s="3"/>
      <c r="BU1114" s="3"/>
      <c r="BV1114" s="3"/>
      <c r="BW1114" s="3"/>
    </row>
    <row r="1115" spans="3:75" x14ac:dyDescent="0.2"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  <c r="BN1115" s="3"/>
      <c r="BO1115" s="3"/>
      <c r="BP1115" s="3"/>
      <c r="BQ1115" s="3"/>
      <c r="BR1115" s="3"/>
      <c r="BS1115" s="3"/>
      <c r="BT1115" s="3"/>
      <c r="BU1115" s="3"/>
      <c r="BV1115" s="3"/>
      <c r="BW1115" s="3"/>
    </row>
    <row r="1116" spans="3:75" x14ac:dyDescent="0.2"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  <c r="BN1116" s="3"/>
      <c r="BO1116" s="3"/>
      <c r="BP1116" s="3"/>
      <c r="BQ1116" s="3"/>
      <c r="BR1116" s="3"/>
      <c r="BS1116" s="3"/>
      <c r="BT1116" s="3"/>
      <c r="BU1116" s="3"/>
      <c r="BV1116" s="3"/>
      <c r="BW1116" s="3"/>
    </row>
    <row r="1117" spans="3:75" x14ac:dyDescent="0.2"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  <c r="BN1117" s="3"/>
      <c r="BO1117" s="3"/>
      <c r="BP1117" s="3"/>
      <c r="BQ1117" s="3"/>
      <c r="BR1117" s="3"/>
      <c r="BS1117" s="3"/>
      <c r="BT1117" s="3"/>
      <c r="BU1117" s="3"/>
      <c r="BV1117" s="3"/>
      <c r="BW1117" s="3"/>
    </row>
    <row r="1118" spans="3:75" x14ac:dyDescent="0.2"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  <c r="BN1118" s="3"/>
      <c r="BO1118" s="3"/>
      <c r="BP1118" s="3"/>
      <c r="BQ1118" s="3"/>
      <c r="BR1118" s="3"/>
      <c r="BS1118" s="3"/>
      <c r="BT1118" s="3"/>
      <c r="BU1118" s="3"/>
      <c r="BV1118" s="3"/>
      <c r="BW1118" s="3"/>
    </row>
  </sheetData>
  <hyperlinks>
    <hyperlink ref="A1" location="Main!A1" display="Main" xr:uid="{F682154D-D9C5-4FE6-B580-D021DCB671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2025-06-23T11:15:06Z</dcterms:created>
  <dcterms:modified xsi:type="dcterms:W3CDTF">2025-09-02T11:45:01Z</dcterms:modified>
</cp:coreProperties>
</file>