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CE94AB7-711E-4390-83BA-726EEA9D7DC0}" xr6:coauthVersionLast="47" xr6:coauthVersionMax="47" xr10:uidLastSave="{00000000-0000-0000-0000-000000000000}"/>
  <bookViews>
    <workbookView xWindow="-120" yWindow="-120" windowWidth="38640" windowHeight="21060" activeTab="1" xr2:uid="{DB6A5E0E-2E9F-4EEA-85A1-41BAF02545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G23" i="2"/>
  <c r="F23" i="2"/>
  <c r="E23" i="2"/>
  <c r="D23" i="2"/>
  <c r="I23" i="2"/>
  <c r="I4" i="1"/>
  <c r="I7" i="1"/>
  <c r="I6" i="1"/>
  <c r="H11" i="2"/>
  <c r="H16" i="2" s="1"/>
  <c r="H19" i="2" s="1"/>
  <c r="H21" i="2" s="1"/>
  <c r="G11" i="2"/>
  <c r="F11" i="2"/>
  <c r="E11" i="2"/>
  <c r="D11" i="2"/>
  <c r="G16" i="2"/>
  <c r="F16" i="2"/>
  <c r="E16" i="2"/>
  <c r="D16" i="2"/>
  <c r="G19" i="2"/>
  <c r="F19" i="2"/>
  <c r="E19" i="2"/>
  <c r="D19" i="2"/>
  <c r="G21" i="2"/>
  <c r="F21" i="2"/>
  <c r="E21" i="2"/>
  <c r="D21" i="2"/>
  <c r="I16" i="2"/>
  <c r="I19" i="2" s="1"/>
  <c r="I21" i="2" s="1"/>
  <c r="I11" i="2"/>
</calcChain>
</file>

<file path=xl/sharedStrings.xml><?xml version="1.0" encoding="utf-8"?>
<sst xmlns="http://schemas.openxmlformats.org/spreadsheetml/2006/main" count="45" uniqueCount="40">
  <si>
    <t>ALL.AX</t>
  </si>
  <si>
    <t>Aristocrat</t>
  </si>
  <si>
    <t>numbers in mio AUD</t>
  </si>
  <si>
    <t>IR</t>
  </si>
  <si>
    <t>Price</t>
  </si>
  <si>
    <t>Shares</t>
  </si>
  <si>
    <t>MC</t>
  </si>
  <si>
    <t>Cash</t>
  </si>
  <si>
    <t>Debt</t>
  </si>
  <si>
    <t>EV</t>
  </si>
  <si>
    <t>Main</t>
  </si>
  <si>
    <t>FY19</t>
  </si>
  <si>
    <t>FY20</t>
  </si>
  <si>
    <t>FY21</t>
  </si>
  <si>
    <t>FY22</t>
  </si>
  <si>
    <t>FY23</t>
  </si>
  <si>
    <t>FY24</t>
  </si>
  <si>
    <t>Revenue</t>
  </si>
  <si>
    <t>Gaming</t>
  </si>
  <si>
    <t>Pixel United</t>
  </si>
  <si>
    <t>Interactive</t>
  </si>
  <si>
    <t>DAUS</t>
  </si>
  <si>
    <t>ABPDAU</t>
  </si>
  <si>
    <t>COGS</t>
  </si>
  <si>
    <t>Gross Profit</t>
  </si>
  <si>
    <t>Other Income</t>
  </si>
  <si>
    <t>R&amp;D</t>
  </si>
  <si>
    <t>SG&amp;A</t>
  </si>
  <si>
    <t>Impairment of Goodwill</t>
  </si>
  <si>
    <t>Operating Income</t>
  </si>
  <si>
    <t>Finance Cost</t>
  </si>
  <si>
    <t>Income from subsidaries</t>
  </si>
  <si>
    <t>Pretax Income</t>
  </si>
  <si>
    <t>Tax Expense</t>
  </si>
  <si>
    <t>Net Income</t>
  </si>
  <si>
    <t>EPS</t>
  </si>
  <si>
    <t>Notes</t>
  </si>
  <si>
    <t>Online Slots: Dollar Storm, Buffalo Gold, Choys kingdom</t>
  </si>
  <si>
    <t>ilottery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</si>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</sst>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  <xf numFmtId="165" fontId="1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C0F7-C8A8-44A9-85B5-7C01DDEC7EA6}">
  <dimension ref="A1:J14"/>
  <sheetViews>
    <sheetView zoomScale="200" zoomScaleNormal="200" workbookViewId="0">
      <selection activeCell="B3" sqref="B3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66.67</v>
      </c>
    </row>
    <row r="3" spans="1:10" x14ac:dyDescent="0.2">
      <c r="H3" s="2" t="s">
        <v>5</v>
      </c>
      <c r="I3" s="3">
        <v>636.45158900000001</v>
      </c>
      <c r="J3" s="4" t="s">
        <v>39</v>
      </c>
    </row>
    <row r="4" spans="1:10" x14ac:dyDescent="0.2">
      <c r="B4" s="2" t="s">
        <v>0</v>
      </c>
      <c r="H4" s="2" t="s">
        <v>6</v>
      </c>
      <c r="I4" s="3">
        <f>+I2*I3</f>
        <v>42432.227438630005</v>
      </c>
    </row>
    <row r="5" spans="1:10" x14ac:dyDescent="0.2">
      <c r="B5" s="2" t="s">
        <v>3</v>
      </c>
      <c r="H5" s="2" t="s">
        <v>7</v>
      </c>
      <c r="I5" s="3">
        <v>943.8</v>
      </c>
      <c r="J5" s="4" t="s">
        <v>39</v>
      </c>
    </row>
    <row r="6" spans="1:10" x14ac:dyDescent="0.2">
      <c r="H6" s="2" t="s">
        <v>8</v>
      </c>
      <c r="I6" s="3">
        <f>92.8+1990.8+0.6</f>
        <v>2084.1999999999998</v>
      </c>
      <c r="J6" s="4" t="s">
        <v>39</v>
      </c>
    </row>
    <row r="7" spans="1:10" x14ac:dyDescent="0.2">
      <c r="H7" s="2" t="s">
        <v>9</v>
      </c>
      <c r="I7" s="3">
        <f>+I4-I5+I6</f>
        <v>43572.627438629999</v>
      </c>
    </row>
    <row r="10" spans="1:10" x14ac:dyDescent="0.2">
      <c r="B10" s="5" t="s">
        <v>36</v>
      </c>
    </row>
    <row r="11" spans="1:10" x14ac:dyDescent="0.2">
      <c r="B11" s="2" t="s">
        <v>18</v>
      </c>
    </row>
    <row r="12" spans="1:10" x14ac:dyDescent="0.2">
      <c r="B12" s="2" t="s">
        <v>37</v>
      </c>
    </row>
    <row r="13" spans="1:10" x14ac:dyDescent="0.2">
      <c r="B13" s="2" t="s">
        <v>20</v>
      </c>
    </row>
    <row r="14" spans="1:10" x14ac:dyDescent="0.2">
      <c r="B14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DF0-CEB5-4ECC-860F-9C94FA1F0E6E}">
  <dimension ref="A1:BI399"/>
  <sheetViews>
    <sheetView tabSelected="1"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.42578125" style="2" bestFit="1" customWidth="1"/>
    <col min="2" max="2" width="25.7109375" style="2" customWidth="1"/>
    <col min="3" max="16384" width="9.140625" style="2"/>
  </cols>
  <sheetData>
    <row r="1" spans="1:61" x14ac:dyDescent="0.2">
      <c r="A1" s="6" t="s">
        <v>10</v>
      </c>
    </row>
    <row r="2" spans="1:61" x14ac:dyDescent="0.2"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</row>
    <row r="3" spans="1:61" x14ac:dyDescent="0.2">
      <c r="B3" s="2" t="s">
        <v>21</v>
      </c>
      <c r="C3" s="3"/>
      <c r="D3" s="3"/>
      <c r="E3" s="3"/>
      <c r="F3" s="3"/>
      <c r="G3" s="3">
        <v>5.5</v>
      </c>
      <c r="H3" s="3">
        <v>4.5999999999999996</v>
      </c>
      <c r="I3" s="3">
        <v>3.9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">
      <c r="B4" s="2" t="s">
        <v>22</v>
      </c>
      <c r="C4" s="7"/>
      <c r="D4" s="7"/>
      <c r="E4" s="7"/>
      <c r="F4" s="7"/>
      <c r="G4" s="7">
        <v>0.82</v>
      </c>
      <c r="H4" s="7">
        <v>0.93</v>
      </c>
      <c r="I4" s="7">
        <v>1.1200000000000001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">
      <c r="B6" s="2" t="s">
        <v>18</v>
      </c>
      <c r="C6" s="3"/>
      <c r="D6" s="3"/>
      <c r="E6" s="3"/>
      <c r="F6" s="3"/>
      <c r="G6" s="3"/>
      <c r="H6" s="3">
        <v>3461.5</v>
      </c>
      <c r="I6" s="3">
        <v>3628.6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">
      <c r="B7" s="2" t="s">
        <v>19</v>
      </c>
      <c r="C7" s="3"/>
      <c r="D7" s="3"/>
      <c r="E7" s="3"/>
      <c r="F7" s="3"/>
      <c r="G7" s="3"/>
      <c r="H7" s="3">
        <v>2651.6</v>
      </c>
      <c r="I7" s="3">
        <v>2639.3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">
      <c r="B8" s="2" t="s">
        <v>20</v>
      </c>
      <c r="C8" s="3"/>
      <c r="D8" s="3"/>
      <c r="E8" s="3"/>
      <c r="F8" s="3"/>
      <c r="G8" s="3"/>
      <c r="H8" s="3">
        <v>182.6</v>
      </c>
      <c r="I8" s="3">
        <v>335.7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">
      <c r="B9" s="1" t="s">
        <v>17</v>
      </c>
      <c r="C9" s="3"/>
      <c r="D9" s="3"/>
      <c r="E9" s="3"/>
      <c r="F9" s="3"/>
      <c r="G9" s="3"/>
      <c r="H9" s="8">
        <v>6295.7</v>
      </c>
      <c r="I9" s="8">
        <v>6603.6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">
      <c r="B10" s="2" t="s">
        <v>23</v>
      </c>
      <c r="C10" s="3"/>
      <c r="D10" s="3"/>
      <c r="E10" s="3"/>
      <c r="F10" s="3"/>
      <c r="G10" s="3"/>
      <c r="H10" s="3">
        <v>2746.5</v>
      </c>
      <c r="I10" s="3">
        <v>2733.8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">
      <c r="B11" s="2" t="s">
        <v>24</v>
      </c>
      <c r="C11" s="3"/>
      <c r="D11" s="3">
        <f t="shared" ref="D11:H11" si="0">+D9-D10</f>
        <v>0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3549.2</v>
      </c>
      <c r="I11" s="3">
        <f>+I9-I10</f>
        <v>3869.8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">
      <c r="B12" s="2" t="s">
        <v>25</v>
      </c>
      <c r="C12" s="3"/>
      <c r="D12" s="3"/>
      <c r="E12" s="3"/>
      <c r="F12" s="3"/>
      <c r="G12" s="3"/>
      <c r="H12" s="3">
        <v>150.1</v>
      </c>
      <c r="I12" s="3">
        <v>128.30000000000001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">
      <c r="B13" s="2" t="s">
        <v>26</v>
      </c>
      <c r="C13" s="3"/>
      <c r="D13" s="3"/>
      <c r="E13" s="3"/>
      <c r="F13" s="3"/>
      <c r="G13" s="3"/>
      <c r="H13" s="3">
        <v>820.2</v>
      </c>
      <c r="I13" s="3">
        <v>847.9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">
      <c r="B14" s="2" t="s">
        <v>27</v>
      </c>
      <c r="C14" s="3"/>
      <c r="D14" s="3"/>
      <c r="E14" s="3"/>
      <c r="F14" s="3"/>
      <c r="G14" s="3"/>
      <c r="H14" s="3">
        <v>1055</v>
      </c>
      <c r="I14" s="3">
        <v>1117.5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">
      <c r="B15" s="2" t="s">
        <v>28</v>
      </c>
      <c r="C15" s="3"/>
      <c r="D15" s="3"/>
      <c r="E15" s="3"/>
      <c r="F15" s="3"/>
      <c r="G15" s="3"/>
      <c r="H15" s="3">
        <v>0</v>
      </c>
      <c r="I15" s="3">
        <v>161.5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">
      <c r="B16" s="2" t="s">
        <v>29</v>
      </c>
      <c r="C16" s="3"/>
      <c r="D16" s="3">
        <f t="shared" ref="D16:H16" si="1">+D11+D12-SUM(D13:D15)</f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1824.0999999999997</v>
      </c>
      <c r="I16" s="3">
        <f>+I11+I12-SUM(I13:I15)</f>
        <v>1871.2000000000003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2:61" x14ac:dyDescent="0.2">
      <c r="B17" s="2" t="s">
        <v>30</v>
      </c>
      <c r="C17" s="3"/>
      <c r="D17" s="3"/>
      <c r="E17" s="3"/>
      <c r="F17" s="3"/>
      <c r="G17" s="3"/>
      <c r="H17" s="3">
        <v>153.69999999999999</v>
      </c>
      <c r="I17" s="3">
        <v>164.2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x14ac:dyDescent="0.2">
      <c r="B18" s="2" t="s">
        <v>31</v>
      </c>
      <c r="C18" s="3"/>
      <c r="D18" s="3"/>
      <c r="E18" s="3"/>
      <c r="F18" s="3"/>
      <c r="G18" s="3"/>
      <c r="H18" s="3">
        <v>0</v>
      </c>
      <c r="I18" s="3">
        <v>19.600000000000001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2:61" x14ac:dyDescent="0.2">
      <c r="B19" s="2" t="s">
        <v>32</v>
      </c>
      <c r="C19" s="3"/>
      <c r="D19" s="3">
        <f t="shared" ref="D19:H19" si="2">+D16-D17+D18</f>
        <v>0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1670.3999999999996</v>
      </c>
      <c r="I19" s="3">
        <f>+I16-I17+I18</f>
        <v>1726.6000000000001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2:61" x14ac:dyDescent="0.2">
      <c r="B20" s="2" t="s">
        <v>33</v>
      </c>
      <c r="C20" s="3"/>
      <c r="D20" s="3"/>
      <c r="E20" s="3"/>
      <c r="F20" s="3"/>
      <c r="G20" s="3"/>
      <c r="H20" s="3">
        <v>216.3</v>
      </c>
      <c r="I20" s="3">
        <v>423.2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2:61" x14ac:dyDescent="0.2">
      <c r="B21" s="2" t="s">
        <v>34</v>
      </c>
      <c r="C21" s="3"/>
      <c r="D21" s="3">
        <f t="shared" ref="D21:H21" si="3">+D19-D20</f>
        <v>0</v>
      </c>
      <c r="E21" s="3">
        <f t="shared" si="3"/>
        <v>0</v>
      </c>
      <c r="F21" s="3">
        <f t="shared" si="3"/>
        <v>0</v>
      </c>
      <c r="G21" s="3">
        <f t="shared" si="3"/>
        <v>0</v>
      </c>
      <c r="H21" s="3">
        <f t="shared" si="3"/>
        <v>1454.0999999999997</v>
      </c>
      <c r="I21" s="3">
        <f>+I19-I20</f>
        <v>1303.4000000000001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2:61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2:61" x14ac:dyDescent="0.2">
      <c r="B23" s="2" t="s">
        <v>35</v>
      </c>
      <c r="C23" s="3"/>
      <c r="D23" s="7" t="e">
        <f t="shared" ref="D23:H23" si="4">+D21/D24</f>
        <v>#DIV/0!</v>
      </c>
      <c r="E23" s="7" t="e">
        <f t="shared" si="4"/>
        <v>#DIV/0!</v>
      </c>
      <c r="F23" s="7" t="e">
        <f t="shared" si="4"/>
        <v>#DIV/0!</v>
      </c>
      <c r="G23" s="7" t="e">
        <f t="shared" si="4"/>
        <v>#DIV/0!</v>
      </c>
      <c r="H23" s="7">
        <f t="shared" si="4"/>
        <v>2.2249351269065674</v>
      </c>
      <c r="I23" s="7">
        <f>+I21/I24</f>
        <v>2.0479169547646459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2:61" x14ac:dyDescent="0.2">
      <c r="B24" s="2" t="s">
        <v>5</v>
      </c>
      <c r="C24" s="3"/>
      <c r="D24" s="3"/>
      <c r="E24" s="3"/>
      <c r="F24" s="3"/>
      <c r="G24" s="3"/>
      <c r="H24" s="3">
        <v>653.547145</v>
      </c>
      <c r="I24" s="3">
        <v>636.45158900000001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2:61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2:61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2:61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2:61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2:61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3:6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3:6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3:6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3:6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3:6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3:6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3:6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3:6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3:6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3:6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3:6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3:6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3:6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3:6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3:6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3:6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3:6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3:6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3:6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3:6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3:6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3:6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3:6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3:6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3:6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3:6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3:6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3:6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3:6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3:6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3:6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3:6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3:6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3:6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3:6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3:6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3:6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3:6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3:6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3:6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3:6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3:6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3:6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3:6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3:6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3:6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3:6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3:6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3:6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3:6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3:6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3:6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3:6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3:6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3:6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3:6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3:6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3:6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3:6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3:6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3:6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3:6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3:6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3:6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3:6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3:6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3:6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3:6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3:61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3:61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3:61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3:61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3:61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3:61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3:61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3:61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3:61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3:61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3:61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3:61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3:61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3:61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3:61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3:61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3:61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3:61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3:61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3:61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3:61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3:61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3:61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3:61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3:61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3:61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3:61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3:61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3:61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3:61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3:61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3:61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3:61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3:61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3:61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3:61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3:61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3:61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3:61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3:61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3:61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</row>
    <row r="142" spans="3:61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3:61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3:61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3:61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3:61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3:61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3:61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3:61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3:61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3:61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3:61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3:61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</row>
    <row r="154" spans="3:61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3:61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3:61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3:61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</row>
    <row r="158" spans="3:61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3:61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3:61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3:61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</row>
    <row r="162" spans="3:61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3:61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3:61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3:61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3:61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3:61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3:61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3:61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3:61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3:61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3:61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  <row r="173" spans="3:61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</row>
    <row r="174" spans="3:61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</row>
    <row r="175" spans="3:61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</row>
    <row r="176" spans="3:61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</row>
    <row r="177" spans="3:61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</row>
    <row r="178" spans="3:61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</row>
    <row r="179" spans="3:61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</row>
    <row r="180" spans="3:61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</row>
    <row r="181" spans="3:61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3:61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3:61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3:61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3:61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</row>
    <row r="186" spans="3:61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</row>
    <row r="187" spans="3:61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3:61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</row>
    <row r="189" spans="3:61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</row>
    <row r="190" spans="3:61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</row>
    <row r="191" spans="3:61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3:61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</row>
    <row r="193" spans="3:61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</row>
    <row r="194" spans="3:61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</row>
    <row r="195" spans="3:61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</row>
    <row r="196" spans="3:61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</row>
    <row r="197" spans="3:61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3:61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</row>
    <row r="199" spans="3:61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</row>
    <row r="200" spans="3:61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</row>
    <row r="201" spans="3:61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</row>
    <row r="202" spans="3:61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</row>
    <row r="203" spans="3:61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</row>
    <row r="204" spans="3:61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</row>
    <row r="205" spans="3:61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</row>
    <row r="206" spans="3:61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</row>
    <row r="207" spans="3:61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3:61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</row>
    <row r="209" spans="3:61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3:61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</row>
    <row r="211" spans="3:61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3:61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</row>
    <row r="213" spans="3:61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</row>
    <row r="214" spans="3:61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</row>
    <row r="215" spans="3:61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</row>
    <row r="216" spans="3:61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</row>
    <row r="217" spans="3:61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</row>
    <row r="218" spans="3:61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</row>
    <row r="219" spans="3:61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</row>
    <row r="220" spans="3:61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</row>
    <row r="221" spans="3:61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</row>
    <row r="222" spans="3:61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</row>
    <row r="223" spans="3:61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</row>
    <row r="224" spans="3:61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</row>
    <row r="225" spans="3:61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</row>
    <row r="226" spans="3:61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</row>
    <row r="227" spans="3:61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3:61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</row>
    <row r="229" spans="3:61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3:61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</row>
    <row r="231" spans="3:61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3:61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</row>
    <row r="233" spans="3:61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</row>
    <row r="234" spans="3:61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</row>
    <row r="235" spans="3:6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</row>
    <row r="236" spans="3:6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</row>
    <row r="237" spans="3:6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</row>
    <row r="238" spans="3:6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</row>
    <row r="239" spans="3:6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</row>
    <row r="240" spans="3:6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</row>
    <row r="241" spans="3:6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</row>
    <row r="242" spans="3:6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</row>
    <row r="243" spans="3:6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</row>
    <row r="244" spans="3:6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</row>
    <row r="245" spans="3:6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</row>
    <row r="246" spans="3:6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</row>
    <row r="247" spans="3:6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3:6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</row>
    <row r="249" spans="3:6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</row>
    <row r="250" spans="3:6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</row>
    <row r="251" spans="3:6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3:6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</row>
    <row r="253" spans="3:6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</row>
    <row r="254" spans="3:6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</row>
    <row r="255" spans="3:6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</row>
    <row r="256" spans="3:6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</row>
    <row r="257" spans="3:6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</row>
    <row r="258" spans="3:6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</row>
    <row r="259" spans="3:6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</row>
    <row r="260" spans="3:6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</row>
    <row r="261" spans="3:6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</row>
    <row r="262" spans="3:6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</row>
    <row r="263" spans="3:6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</row>
    <row r="264" spans="3:6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</row>
    <row r="265" spans="3:6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</row>
    <row r="266" spans="3:61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</row>
    <row r="267" spans="3:61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3:61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</row>
    <row r="269" spans="3:61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3:61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</row>
    <row r="271" spans="3:61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3:61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</row>
    <row r="273" spans="3:61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</row>
    <row r="274" spans="3:61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</row>
    <row r="275" spans="3:61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</row>
    <row r="276" spans="3:61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</row>
    <row r="277" spans="3:61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</row>
    <row r="278" spans="3:61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</row>
    <row r="279" spans="3:61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</row>
    <row r="280" spans="3:61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</row>
    <row r="281" spans="3:61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</row>
    <row r="282" spans="3:61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</row>
    <row r="283" spans="3:61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</row>
    <row r="284" spans="3:61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</row>
    <row r="285" spans="3:61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</row>
    <row r="286" spans="3:61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</row>
    <row r="287" spans="3:61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3:61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</row>
    <row r="289" spans="3:61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3:61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</row>
    <row r="291" spans="3:61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3:61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</row>
    <row r="293" spans="3:61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</row>
    <row r="294" spans="3:61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</row>
    <row r="295" spans="3:61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</row>
    <row r="296" spans="3:61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</row>
    <row r="297" spans="3:61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</row>
    <row r="298" spans="3:61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</row>
    <row r="299" spans="3:61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</row>
    <row r="300" spans="3:61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</row>
    <row r="301" spans="3:61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</row>
    <row r="302" spans="3:61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</row>
    <row r="303" spans="3:61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</row>
    <row r="304" spans="3:61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</row>
    <row r="305" spans="3:61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</row>
    <row r="306" spans="3:61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</row>
    <row r="307" spans="3:61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3:61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</row>
    <row r="309" spans="3:61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3:61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</row>
    <row r="311" spans="3:61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3:61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</row>
    <row r="313" spans="3:61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</row>
    <row r="314" spans="3:61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</row>
    <row r="315" spans="3:61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</row>
    <row r="316" spans="3:61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</row>
    <row r="317" spans="3:61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</row>
    <row r="318" spans="3:61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</row>
    <row r="319" spans="3:61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</row>
    <row r="320" spans="3:61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</row>
    <row r="321" spans="3:61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</row>
    <row r="322" spans="3:61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</row>
    <row r="323" spans="3:61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</row>
    <row r="324" spans="3:61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</row>
    <row r="325" spans="3:61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</row>
    <row r="326" spans="3:61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</row>
    <row r="327" spans="3:61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</row>
    <row r="328" spans="3:61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</row>
    <row r="329" spans="3:61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</row>
    <row r="330" spans="3:61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</row>
    <row r="331" spans="3:61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3:61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</row>
    <row r="333" spans="3:61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</row>
    <row r="334" spans="3:61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</row>
    <row r="335" spans="3:61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</row>
    <row r="336" spans="3:61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</row>
    <row r="337" spans="3:61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</row>
    <row r="338" spans="3:61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</row>
    <row r="339" spans="3:61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</row>
    <row r="340" spans="3:61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</row>
    <row r="341" spans="3:61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</row>
    <row r="342" spans="3:61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</row>
    <row r="343" spans="3:61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</row>
    <row r="344" spans="3:61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</row>
    <row r="345" spans="3:61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</row>
    <row r="346" spans="3:61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</row>
    <row r="347" spans="3:61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3:61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</row>
    <row r="349" spans="3:61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3:61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</row>
    <row r="351" spans="3:61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3:61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</row>
    <row r="353" spans="3:61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</row>
    <row r="354" spans="3:61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</row>
    <row r="355" spans="3:61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</row>
    <row r="356" spans="3:61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</row>
    <row r="357" spans="3:61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</row>
    <row r="358" spans="3:61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</row>
    <row r="359" spans="3:61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</row>
    <row r="360" spans="3:61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</row>
    <row r="361" spans="3:61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</row>
    <row r="362" spans="3:61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</row>
    <row r="363" spans="3:61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</row>
    <row r="364" spans="3:61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</row>
    <row r="365" spans="3:61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</row>
    <row r="366" spans="3:61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</row>
    <row r="367" spans="3:61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3:61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</row>
    <row r="369" spans="3:61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3:61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</row>
    <row r="371" spans="3:61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3:61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</row>
    <row r="373" spans="3:61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</row>
    <row r="374" spans="3:61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</row>
    <row r="375" spans="3:61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</row>
    <row r="376" spans="3:61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</row>
    <row r="377" spans="3:61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</row>
    <row r="378" spans="3:61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</row>
    <row r="379" spans="3:61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</row>
    <row r="380" spans="3:61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</row>
    <row r="381" spans="3:61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</row>
    <row r="382" spans="3:61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</row>
    <row r="383" spans="3:61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</row>
    <row r="384" spans="3:61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</row>
    <row r="385" spans="3:61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</row>
    <row r="386" spans="3:61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</row>
    <row r="387" spans="3:61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</row>
    <row r="388" spans="3:61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</row>
    <row r="389" spans="3:61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3:61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</row>
    <row r="391" spans="3:61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3:61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</row>
    <row r="393" spans="3:61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</row>
    <row r="394" spans="3:61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</row>
    <row r="395" spans="3:61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</row>
    <row r="396" spans="3:61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</row>
    <row r="397" spans="3:61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</row>
    <row r="398" spans="3:61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</row>
    <row r="399" spans="3:61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</row>
  </sheetData>
  <hyperlinks>
    <hyperlink ref="A1" location="Main!A1" display="Main" xr:uid="{9A792A49-9A97-4249-A08D-8A0666817F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2025-03-14T12:42:39Z</dcterms:created>
  <dcterms:modified xsi:type="dcterms:W3CDTF">2025-09-02T11:45:30Z</dcterms:modified>
</cp:coreProperties>
</file>