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CD71205-482A-4AB5-A095-40CCB3B1C13F}" xr6:coauthVersionLast="47" xr6:coauthVersionMax="47" xr10:uidLastSave="{00000000-0000-0000-0000-000000000000}"/>
  <bookViews>
    <workbookView xWindow="-120" yWindow="-120" windowWidth="38640" windowHeight="21060" xr2:uid="{E71EBA8B-81A0-4052-8E40-AA6EDCFEA8B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24" i="2"/>
  <c r="J23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I25" i="2"/>
  <c r="I24" i="2"/>
  <c r="I23" i="2"/>
  <c r="I22" i="2"/>
  <c r="I21" i="2"/>
  <c r="I20" i="2"/>
  <c r="I19" i="2"/>
  <c r="J17" i="2"/>
  <c r="H17" i="2"/>
  <c r="G17" i="2"/>
  <c r="F17" i="2"/>
  <c r="E17" i="2"/>
  <c r="D17" i="2"/>
  <c r="E15" i="2"/>
  <c r="J15" i="2"/>
  <c r="H15" i="2"/>
  <c r="G15" i="2"/>
  <c r="F15" i="2"/>
  <c r="D15" i="2"/>
  <c r="C15" i="2"/>
  <c r="J12" i="2"/>
  <c r="H12" i="2"/>
  <c r="G12" i="2"/>
  <c r="F12" i="2"/>
  <c r="E12" i="2"/>
  <c r="D12" i="2"/>
  <c r="C12" i="2"/>
  <c r="J9" i="2"/>
  <c r="H9" i="2"/>
  <c r="G9" i="2"/>
  <c r="F9" i="2"/>
  <c r="E9" i="2"/>
  <c r="D9" i="2"/>
  <c r="C9" i="2"/>
  <c r="I12" i="2"/>
  <c r="I15" i="2" s="1"/>
  <c r="I17" i="2" s="1"/>
  <c r="I9" i="2"/>
  <c r="H7" i="1"/>
  <c r="H4" i="1"/>
</calcChain>
</file>

<file path=xl/sharedStrings.xml><?xml version="1.0" encoding="utf-8"?>
<sst xmlns="http://schemas.openxmlformats.org/spreadsheetml/2006/main" count="43" uniqueCount="41">
  <si>
    <t>Aritzia</t>
  </si>
  <si>
    <t>numbers in mio CAD</t>
  </si>
  <si>
    <t>ATZ.TO</t>
  </si>
  <si>
    <t>IR</t>
  </si>
  <si>
    <t>Price</t>
  </si>
  <si>
    <t>Shares</t>
  </si>
  <si>
    <t>MC</t>
  </si>
  <si>
    <t>Cash</t>
  </si>
  <si>
    <t>Debt</t>
  </si>
  <si>
    <t>EV</t>
  </si>
  <si>
    <t>FQ325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</si>
  <si>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</si>
  <si>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</si>
  <si>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</si>
  <si>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</si>
  <si>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</si>
  <si>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</si>
  <si>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</si>
  <si>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</si>
  <si>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</si>
  <si>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Number of boutiques</t>
  </si>
  <si>
    <t>Canada Revenue</t>
  </si>
  <si>
    <t>US Revenue</t>
  </si>
  <si>
    <t>Revenue</t>
  </si>
  <si>
    <t>COGS</t>
  </si>
  <si>
    <t>Gross Profit</t>
  </si>
  <si>
    <t>SGA</t>
  </si>
  <si>
    <t>SBC</t>
  </si>
  <si>
    <t>Operating Income</t>
  </si>
  <si>
    <t>Finance Expense</t>
  </si>
  <si>
    <t>Other Income</t>
  </si>
  <si>
    <t>Pretax Income</t>
  </si>
  <si>
    <t>Tax Expense</t>
  </si>
  <si>
    <t>Net Income</t>
  </si>
  <si>
    <t>Store Growth</t>
  </si>
  <si>
    <t>US Growth</t>
  </si>
  <si>
    <t>Canada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</si>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</sst>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2"/>
    <xf numFmtId="0" fontId="0" fillId="0" borderId="0" xfId="0" applyAlignment="1">
      <alignment horizontal="right"/>
    </xf>
    <xf numFmtId="164" fontId="3" fillId="0" borderId="0" xfId="0" applyNumberFormat="1" applyFont="1"/>
    <xf numFmtId="9" fontId="0" fillId="0" borderId="0" xfId="1" applyFont="1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2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ritzia.com/investor-relation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6BB4-FA87-4C6E-B87B-84619A9CE631}">
  <dimension ref="A1:I7"/>
  <sheetViews>
    <sheetView tabSelected="1" zoomScale="200" zoomScaleNormal="200" workbookViewId="0">
      <selection activeCell="B3" sqref="B3"/>
    </sheetView>
  </sheetViews>
  <sheetFormatPr defaultRowHeight="12.75" x14ac:dyDescent="0.2"/>
  <cols>
    <col min="1" max="1" width="4.28515625" style="8" customWidth="1"/>
    <col min="2" max="16384" width="9.140625" style="8"/>
  </cols>
  <sheetData>
    <row r="1" spans="1:9" x14ac:dyDescent="0.2">
      <c r="A1" s="7" t="s">
        <v>0</v>
      </c>
    </row>
    <row r="2" spans="1:9" x14ac:dyDescent="0.2">
      <c r="A2" s="8" t="s">
        <v>1</v>
      </c>
      <c r="G2" s="8" t="s">
        <v>4</v>
      </c>
      <c r="H2" s="8">
        <v>70.400000000000006</v>
      </c>
    </row>
    <row r="3" spans="1:9" x14ac:dyDescent="0.2">
      <c r="G3" s="8" t="s">
        <v>5</v>
      </c>
      <c r="H3" s="9">
        <v>112.78400000000001</v>
      </c>
      <c r="I3" s="10" t="s">
        <v>10</v>
      </c>
    </row>
    <row r="4" spans="1:9" x14ac:dyDescent="0.2">
      <c r="B4" s="8" t="s">
        <v>2</v>
      </c>
      <c r="G4" s="8" t="s">
        <v>6</v>
      </c>
      <c r="H4" s="9">
        <f>+H2*H3</f>
        <v>7939.9936000000007</v>
      </c>
    </row>
    <row r="5" spans="1:9" x14ac:dyDescent="0.2">
      <c r="B5" s="11" t="s">
        <v>3</v>
      </c>
      <c r="G5" s="8" t="s">
        <v>7</v>
      </c>
      <c r="H5" s="9">
        <v>207.00700000000001</v>
      </c>
      <c r="I5" s="10" t="s">
        <v>10</v>
      </c>
    </row>
    <row r="6" spans="1:9" x14ac:dyDescent="0.2">
      <c r="G6" s="8" t="s">
        <v>8</v>
      </c>
      <c r="H6" s="9">
        <v>0</v>
      </c>
      <c r="I6" s="10" t="s">
        <v>10</v>
      </c>
    </row>
    <row r="7" spans="1:9" x14ac:dyDescent="0.2">
      <c r="G7" s="8" t="s">
        <v>9</v>
      </c>
      <c r="H7" s="9">
        <f>+H4-H5+H6</f>
        <v>7732.9866000000011</v>
      </c>
    </row>
  </sheetData>
  <hyperlinks>
    <hyperlink ref="B5" r:id="rId1" xr:uid="{2FD5BD47-396B-440D-9E9F-863CFB335B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4D28-616F-452D-93FB-115E05528EF4}">
  <dimension ref="A1:BJ385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62" x14ac:dyDescent="0.25">
      <c r="A1" s="3" t="s">
        <v>11</v>
      </c>
    </row>
    <row r="2" spans="1:62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62" x14ac:dyDescent="0.25">
      <c r="B3" t="s">
        <v>20</v>
      </c>
      <c r="E3">
        <v>117</v>
      </c>
      <c r="I3">
        <v>127</v>
      </c>
    </row>
    <row r="4" spans="1:62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5">
      <c r="B5" t="s">
        <v>22</v>
      </c>
      <c r="E5" s="2">
        <v>326.60500000000002</v>
      </c>
      <c r="F5" s="2"/>
      <c r="G5" s="2"/>
      <c r="H5" s="2"/>
      <c r="I5" s="2">
        <v>403.72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B6" t="s">
        <v>21</v>
      </c>
      <c r="E6" s="2">
        <v>326.91899999999998</v>
      </c>
      <c r="F6" s="2"/>
      <c r="G6" s="2"/>
      <c r="H6" s="2"/>
      <c r="I6" s="2">
        <v>324.98099999999999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5">
      <c r="B7" s="1" t="s">
        <v>23</v>
      </c>
      <c r="E7" s="5">
        <v>653.524</v>
      </c>
      <c r="F7" s="2"/>
      <c r="G7" s="2"/>
      <c r="H7" s="2"/>
      <c r="I7" s="5">
        <v>728.70100000000002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B8" t="s">
        <v>24</v>
      </c>
      <c r="E8" s="2">
        <v>382.58699999999999</v>
      </c>
      <c r="F8" s="2"/>
      <c r="G8" s="2"/>
      <c r="H8" s="2"/>
      <c r="I8" s="2">
        <v>395.21600000000001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B9" t="s">
        <v>25</v>
      </c>
      <c r="C9" s="2">
        <f t="shared" ref="C9:H9" si="0">+C7-C8</f>
        <v>0</v>
      </c>
      <c r="D9" s="2">
        <f t="shared" si="0"/>
        <v>0</v>
      </c>
      <c r="E9" s="2">
        <f t="shared" si="0"/>
        <v>270.93700000000001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>+I7-I8</f>
        <v>333.48500000000001</v>
      </c>
      <c r="J9" s="2">
        <f t="shared" ref="J9" si="1">+J7-J8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B10" t="s">
        <v>26</v>
      </c>
      <c r="E10" s="2">
        <v>187.37299999999999</v>
      </c>
      <c r="F10" s="2"/>
      <c r="G10" s="2"/>
      <c r="H10" s="2"/>
      <c r="I10" s="2">
        <v>215.649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B11" t="s">
        <v>27</v>
      </c>
      <c r="E11" s="2">
        <v>9.4489999999999998</v>
      </c>
      <c r="F11" s="2"/>
      <c r="G11" s="2"/>
      <c r="H11" s="2"/>
      <c r="I11" s="2">
        <v>10.244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B12" t="s">
        <v>28</v>
      </c>
      <c r="C12" s="2">
        <f t="shared" ref="C12:H12" si="2">+C9-C10-C11</f>
        <v>0</v>
      </c>
      <c r="D12" s="2">
        <f t="shared" si="2"/>
        <v>0</v>
      </c>
      <c r="E12" s="2">
        <f t="shared" si="2"/>
        <v>74.115000000000023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>+I9-I10-I11</f>
        <v>107.59200000000001</v>
      </c>
      <c r="J12" s="2">
        <f t="shared" ref="J12" si="3">+J9-J10-J11</f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B13" t="s">
        <v>29</v>
      </c>
      <c r="E13" s="2">
        <v>13.637</v>
      </c>
      <c r="F13" s="2"/>
      <c r="G13" s="2"/>
      <c r="H13" s="2"/>
      <c r="I13" s="2">
        <v>12.75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B14" t="s">
        <v>30</v>
      </c>
      <c r="E14" s="2">
        <v>1.726</v>
      </c>
      <c r="F14" s="2"/>
      <c r="G14" s="2"/>
      <c r="H14" s="2"/>
      <c r="I14" s="2">
        <v>9.9179999999999993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B15" t="s">
        <v>31</v>
      </c>
      <c r="C15" s="2">
        <f t="shared" ref="C15:H15" si="4">+C12-C13+C14</f>
        <v>0</v>
      </c>
      <c r="D15" s="2">
        <f t="shared" si="4"/>
        <v>0</v>
      </c>
      <c r="E15" s="2">
        <f t="shared" si="4"/>
        <v>62.204000000000022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>+I12-I13+I14</f>
        <v>104.76000000000002</v>
      </c>
      <c r="J15" s="2">
        <f t="shared" ref="J15" si="5">+J12-J13+J14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B16" t="s">
        <v>32</v>
      </c>
      <c r="E16" s="2">
        <v>19.111000000000001</v>
      </c>
      <c r="F16" s="2"/>
      <c r="G16" s="2"/>
      <c r="H16" s="2"/>
      <c r="I16" s="2">
        <v>30.692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2:62" x14ac:dyDescent="0.25">
      <c r="B17" t="s">
        <v>33</v>
      </c>
      <c r="D17" s="2">
        <f t="shared" ref="D17:H17" si="6">+D15-D16</f>
        <v>0</v>
      </c>
      <c r="E17" s="2">
        <f t="shared" si="6"/>
        <v>43.093000000000018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>+I15-I16</f>
        <v>74.068000000000012</v>
      </c>
      <c r="J17" s="2">
        <f t="shared" ref="J17" si="7">+J15-J16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2:62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2:62" x14ac:dyDescent="0.25">
      <c r="B19" t="s">
        <v>34</v>
      </c>
      <c r="E19" s="2"/>
      <c r="F19" s="2"/>
      <c r="G19" s="2"/>
      <c r="H19" s="2"/>
      <c r="I19" s="6">
        <f>+I3/E3-1</f>
        <v>8.5470085470085388E-2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2:62" x14ac:dyDescent="0.25">
      <c r="B20" t="s">
        <v>35</v>
      </c>
      <c r="E20" s="2"/>
      <c r="F20" s="2"/>
      <c r="G20" s="2"/>
      <c r="H20" s="2"/>
      <c r="I20" s="6">
        <f>+I5/E5-1</f>
        <v>0.23611089848593858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2:62" x14ac:dyDescent="0.25">
      <c r="B21" t="s">
        <v>36</v>
      </c>
      <c r="E21" s="2"/>
      <c r="F21" s="2"/>
      <c r="G21" s="2"/>
      <c r="H21" s="2"/>
      <c r="I21" s="6">
        <f t="shared" ref="I21:I22" si="8">+I6/E6-1</f>
        <v>-5.9280739265689109E-3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2:62" x14ac:dyDescent="0.25">
      <c r="B22" t="s">
        <v>37</v>
      </c>
      <c r="E22" s="2"/>
      <c r="F22" s="2"/>
      <c r="G22" s="2"/>
      <c r="H22" s="2"/>
      <c r="I22" s="6">
        <f t="shared" si="8"/>
        <v>0.115033265802021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2:62" x14ac:dyDescent="0.25">
      <c r="B23" t="s">
        <v>38</v>
      </c>
      <c r="C23" s="6" t="e">
        <f t="shared" ref="C23:H23" si="9">+C9/C7</f>
        <v>#DIV/0!</v>
      </c>
      <c r="D23" s="6" t="e">
        <f t="shared" si="9"/>
        <v>#DIV/0!</v>
      </c>
      <c r="E23" s="6">
        <f t="shared" si="9"/>
        <v>0.41457850056004064</v>
      </c>
      <c r="F23" s="6" t="e">
        <f t="shared" si="9"/>
        <v>#DIV/0!</v>
      </c>
      <c r="G23" s="6" t="e">
        <f t="shared" si="9"/>
        <v>#DIV/0!</v>
      </c>
      <c r="H23" s="6" t="e">
        <f t="shared" si="9"/>
        <v>#DIV/0!</v>
      </c>
      <c r="I23" s="6">
        <f>+I9/I7</f>
        <v>0.45764312111551925</v>
      </c>
      <c r="J23" s="6" t="e">
        <f>+J9/J7</f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2:62" x14ac:dyDescent="0.25">
      <c r="B24" t="s">
        <v>39</v>
      </c>
      <c r="C24" s="6" t="e">
        <f t="shared" ref="C24:H24" si="10">+C12/C7</f>
        <v>#DIV/0!</v>
      </c>
      <c r="D24" s="6" t="e">
        <f t="shared" si="10"/>
        <v>#DIV/0!</v>
      </c>
      <c r="E24" s="6">
        <f t="shared" si="10"/>
        <v>0.11340822984312746</v>
      </c>
      <c r="F24" s="6" t="e">
        <f t="shared" si="10"/>
        <v>#DIV/0!</v>
      </c>
      <c r="G24" s="6" t="e">
        <f t="shared" si="10"/>
        <v>#DIV/0!</v>
      </c>
      <c r="H24" s="6" t="e">
        <f t="shared" si="10"/>
        <v>#DIV/0!</v>
      </c>
      <c r="I24" s="6">
        <f>+I12/I7</f>
        <v>0.14764903574991664</v>
      </c>
      <c r="J24" s="6" t="e">
        <f>+J12/J7</f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2:62" x14ac:dyDescent="0.25">
      <c r="B25" t="s">
        <v>40</v>
      </c>
      <c r="C25" s="6" t="e">
        <f t="shared" ref="C25:H25" si="11">+C16/C15</f>
        <v>#DIV/0!</v>
      </c>
      <c r="D25" s="6" t="e">
        <f t="shared" si="11"/>
        <v>#DIV/0!</v>
      </c>
      <c r="E25" s="6">
        <f t="shared" si="11"/>
        <v>0.30723104623496872</v>
      </c>
      <c r="F25" s="6" t="e">
        <f t="shared" si="11"/>
        <v>#DIV/0!</v>
      </c>
      <c r="G25" s="6" t="e">
        <f t="shared" si="11"/>
        <v>#DIV/0!</v>
      </c>
      <c r="H25" s="6" t="e">
        <f t="shared" si="11"/>
        <v>#DIV/0!</v>
      </c>
      <c r="I25" s="6">
        <f>+I16/I15</f>
        <v>0.2929744177166857</v>
      </c>
      <c r="J25" s="6" t="e">
        <f>+J16/J15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2:62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2:62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2:62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2:62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2:62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5:62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5:62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5:62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5:62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5:62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5:62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5:62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5:62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5:62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5:62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5:62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5:62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5:62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5:62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5:62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5:62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5:62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5:62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5:62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5:62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5:62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5:62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5:62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5:62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5:62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5:62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5:62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5:62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5:62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5:62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5:62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5:62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5:62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5:62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5:62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5:62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5:62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5:62" x14ac:dyDescent="0.2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5:62" x14ac:dyDescent="0.2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5:62" x14ac:dyDescent="0.2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5:62" x14ac:dyDescent="0.2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5:62" x14ac:dyDescent="0.2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5:62" x14ac:dyDescent="0.2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5:62" x14ac:dyDescent="0.2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5:62" x14ac:dyDescent="0.2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5:62" x14ac:dyDescent="0.2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5:62" x14ac:dyDescent="0.2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5:62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5:62" x14ac:dyDescent="0.2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5:62" x14ac:dyDescent="0.2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5:62" x14ac:dyDescent="0.2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5:62" x14ac:dyDescent="0.2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5:62" x14ac:dyDescent="0.2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5:62" x14ac:dyDescent="0.2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5:62" x14ac:dyDescent="0.2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5:62" x14ac:dyDescent="0.2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5:62" x14ac:dyDescent="0.2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5:62" x14ac:dyDescent="0.2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5:62" x14ac:dyDescent="0.2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5:62" x14ac:dyDescent="0.2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5:62" x14ac:dyDescent="0.2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5:62" x14ac:dyDescent="0.2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5:62" x14ac:dyDescent="0.2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5:62" x14ac:dyDescent="0.2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5:62" x14ac:dyDescent="0.2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5:62" x14ac:dyDescent="0.2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5:62" x14ac:dyDescent="0.2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5:62" x14ac:dyDescent="0.2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5:62" x14ac:dyDescent="0.2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5:62" x14ac:dyDescent="0.2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5:62" x14ac:dyDescent="0.2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5:62" x14ac:dyDescent="0.2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5:62" x14ac:dyDescent="0.2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5:62" x14ac:dyDescent="0.2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5:62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5:62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5:62" x14ac:dyDescent="0.2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5:62" x14ac:dyDescent="0.2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5:62" x14ac:dyDescent="0.2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5:62" x14ac:dyDescent="0.2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5:62" x14ac:dyDescent="0.2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5:62" x14ac:dyDescent="0.2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5:62" x14ac:dyDescent="0.2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5:62" x14ac:dyDescent="0.2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5:62" x14ac:dyDescent="0.2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5:62" x14ac:dyDescent="0.2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5:62" x14ac:dyDescent="0.2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5:62" x14ac:dyDescent="0.2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5:62" x14ac:dyDescent="0.2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5:62" x14ac:dyDescent="0.2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5:62" x14ac:dyDescent="0.2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5:62" x14ac:dyDescent="0.2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5:62" x14ac:dyDescent="0.2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5:62" x14ac:dyDescent="0.2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5:62" x14ac:dyDescent="0.25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5:62" x14ac:dyDescent="0.25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5:62" x14ac:dyDescent="0.25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5:62" x14ac:dyDescent="0.25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5:62" x14ac:dyDescent="0.25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5:62" x14ac:dyDescent="0.2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5:62" x14ac:dyDescent="0.25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5:62" x14ac:dyDescent="0.25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5:62" x14ac:dyDescent="0.25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5:62" x14ac:dyDescent="0.25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5:62" x14ac:dyDescent="0.25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5:62" x14ac:dyDescent="0.25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5:62" x14ac:dyDescent="0.25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5:62" x14ac:dyDescent="0.25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5:62" x14ac:dyDescent="0.25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5:62" x14ac:dyDescent="0.25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5:62" x14ac:dyDescent="0.25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5:62" x14ac:dyDescent="0.25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5:62" x14ac:dyDescent="0.25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5:62" x14ac:dyDescent="0.25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5:62" x14ac:dyDescent="0.25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5:62" x14ac:dyDescent="0.25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5:62" x14ac:dyDescent="0.25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5:62" x14ac:dyDescent="0.25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5:62" x14ac:dyDescent="0.25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5:62" x14ac:dyDescent="0.25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5:62" x14ac:dyDescent="0.25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5:62" x14ac:dyDescent="0.25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5:62" x14ac:dyDescent="0.25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5:62" x14ac:dyDescent="0.25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5:62" x14ac:dyDescent="0.25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5:62" x14ac:dyDescent="0.25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5:62" x14ac:dyDescent="0.25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5:62" x14ac:dyDescent="0.25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5:62" x14ac:dyDescent="0.25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5:62" x14ac:dyDescent="0.25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5:62" x14ac:dyDescent="0.25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5:62" x14ac:dyDescent="0.25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5:62" x14ac:dyDescent="0.25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5:62" x14ac:dyDescent="0.25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5:62" x14ac:dyDescent="0.25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5:62" x14ac:dyDescent="0.25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5:62" x14ac:dyDescent="0.25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5:62" x14ac:dyDescent="0.25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5:62" x14ac:dyDescent="0.25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5:62" x14ac:dyDescent="0.25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5:62" x14ac:dyDescent="0.25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5:62" x14ac:dyDescent="0.25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5:62" x14ac:dyDescent="0.25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5:62" x14ac:dyDescent="0.25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5:62" x14ac:dyDescent="0.25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5:62" x14ac:dyDescent="0.25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5:62" x14ac:dyDescent="0.25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5:62" x14ac:dyDescent="0.25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5:62" x14ac:dyDescent="0.25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5:62" x14ac:dyDescent="0.25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5:62" x14ac:dyDescent="0.25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5:62" x14ac:dyDescent="0.25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5:62" x14ac:dyDescent="0.25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5:62" x14ac:dyDescent="0.25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5:62" x14ac:dyDescent="0.25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5:62" x14ac:dyDescent="0.25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5:62" x14ac:dyDescent="0.25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5:62" x14ac:dyDescent="0.25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5:62" x14ac:dyDescent="0.25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5:62" x14ac:dyDescent="0.25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5:62" x14ac:dyDescent="0.25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5:62" x14ac:dyDescent="0.25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5:62" x14ac:dyDescent="0.25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5:62" x14ac:dyDescent="0.25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5:62" x14ac:dyDescent="0.25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5:62" x14ac:dyDescent="0.25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5:62" x14ac:dyDescent="0.25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5:62" x14ac:dyDescent="0.25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5:62" x14ac:dyDescent="0.25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5:62" x14ac:dyDescent="0.25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5:62" x14ac:dyDescent="0.25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5:62" x14ac:dyDescent="0.25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5:62" x14ac:dyDescent="0.25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5:62" x14ac:dyDescent="0.25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5:62" x14ac:dyDescent="0.25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5:62" x14ac:dyDescent="0.25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5:62" x14ac:dyDescent="0.25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5:62" x14ac:dyDescent="0.25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5:62" x14ac:dyDescent="0.25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5:62" x14ac:dyDescent="0.25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5:62" x14ac:dyDescent="0.25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5:62" x14ac:dyDescent="0.25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5:62" x14ac:dyDescent="0.25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5:62" x14ac:dyDescent="0.25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5:62" x14ac:dyDescent="0.25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5:62" x14ac:dyDescent="0.25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5:62" x14ac:dyDescent="0.25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5:62" x14ac:dyDescent="0.25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5:62" x14ac:dyDescent="0.25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5:62" x14ac:dyDescent="0.25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5:62" x14ac:dyDescent="0.25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5:62" x14ac:dyDescent="0.25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5:62" x14ac:dyDescent="0.25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5:62" x14ac:dyDescent="0.25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5:62" x14ac:dyDescent="0.25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5:62" x14ac:dyDescent="0.25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5:62" x14ac:dyDescent="0.25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5:62" x14ac:dyDescent="0.25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5:62" x14ac:dyDescent="0.25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5:62" x14ac:dyDescent="0.25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5:62" x14ac:dyDescent="0.25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5:62" x14ac:dyDescent="0.25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5:62" x14ac:dyDescent="0.25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5:62" x14ac:dyDescent="0.25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5:62" x14ac:dyDescent="0.25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5:62" x14ac:dyDescent="0.25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5:62" x14ac:dyDescent="0.25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5:62" x14ac:dyDescent="0.25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5:62" x14ac:dyDescent="0.25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5:62" x14ac:dyDescent="0.25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5:62" x14ac:dyDescent="0.25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5:62" x14ac:dyDescent="0.25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5:62" x14ac:dyDescent="0.25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5:62" x14ac:dyDescent="0.25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5:62" x14ac:dyDescent="0.25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5:62" x14ac:dyDescent="0.25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5:62" x14ac:dyDescent="0.25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5:62" x14ac:dyDescent="0.25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5:62" x14ac:dyDescent="0.25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5:62" x14ac:dyDescent="0.25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5:62" x14ac:dyDescent="0.25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5:62" x14ac:dyDescent="0.25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5:62" x14ac:dyDescent="0.25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5:62" x14ac:dyDescent="0.25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5:62" x14ac:dyDescent="0.25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5:62" x14ac:dyDescent="0.25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5:62" x14ac:dyDescent="0.25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5:62" x14ac:dyDescent="0.25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5:62" x14ac:dyDescent="0.2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5:62" x14ac:dyDescent="0.2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5:62" x14ac:dyDescent="0.25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5:62" x14ac:dyDescent="0.25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5:62" x14ac:dyDescent="0.25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5:62" x14ac:dyDescent="0.25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5:62" x14ac:dyDescent="0.25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5:62" x14ac:dyDescent="0.25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5:62" x14ac:dyDescent="0.25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5:62" x14ac:dyDescent="0.25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5:62" x14ac:dyDescent="0.25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5:62" x14ac:dyDescent="0.25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5:62" x14ac:dyDescent="0.25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5:62" x14ac:dyDescent="0.25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5:62" x14ac:dyDescent="0.25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5:62" x14ac:dyDescent="0.25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5:62" x14ac:dyDescent="0.25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5:62" x14ac:dyDescent="0.25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5:62" x14ac:dyDescent="0.25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5:62" x14ac:dyDescent="0.25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5:62" x14ac:dyDescent="0.25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5:62" x14ac:dyDescent="0.25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5:62" x14ac:dyDescent="0.25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5:62" x14ac:dyDescent="0.25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5:62" x14ac:dyDescent="0.25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5:62" x14ac:dyDescent="0.25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5:62" x14ac:dyDescent="0.25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5:62" x14ac:dyDescent="0.25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5:62" x14ac:dyDescent="0.25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5:62" x14ac:dyDescent="0.25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5:62" x14ac:dyDescent="0.25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5:62" x14ac:dyDescent="0.25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5:62" x14ac:dyDescent="0.25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5:62" x14ac:dyDescent="0.25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5:62" x14ac:dyDescent="0.25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5:62" x14ac:dyDescent="0.25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5:62" x14ac:dyDescent="0.25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5:62" x14ac:dyDescent="0.25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5:62" x14ac:dyDescent="0.25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5:62" x14ac:dyDescent="0.25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5:62" x14ac:dyDescent="0.25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5:62" x14ac:dyDescent="0.25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5:62" x14ac:dyDescent="0.25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5:62" x14ac:dyDescent="0.25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5:62" x14ac:dyDescent="0.25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5:62" x14ac:dyDescent="0.25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5:62" x14ac:dyDescent="0.25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5:62" x14ac:dyDescent="0.25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5:62" x14ac:dyDescent="0.25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5:62" x14ac:dyDescent="0.25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5:62" x14ac:dyDescent="0.25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5:62" x14ac:dyDescent="0.25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5:62" x14ac:dyDescent="0.25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5:62" x14ac:dyDescent="0.25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5:62" x14ac:dyDescent="0.25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5:62" x14ac:dyDescent="0.25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5:62" x14ac:dyDescent="0.25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5:62" x14ac:dyDescent="0.25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5:62" x14ac:dyDescent="0.25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5:62" x14ac:dyDescent="0.25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5:62" x14ac:dyDescent="0.25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5:62" x14ac:dyDescent="0.25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5:62" x14ac:dyDescent="0.25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5:62" x14ac:dyDescent="0.25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5:62" x14ac:dyDescent="0.25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5:62" x14ac:dyDescent="0.25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5:62" x14ac:dyDescent="0.25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5:62" x14ac:dyDescent="0.25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5:62" x14ac:dyDescent="0.25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5:62" x14ac:dyDescent="0.25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5:62" x14ac:dyDescent="0.25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5:62" x14ac:dyDescent="0.25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5:62" x14ac:dyDescent="0.25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5:62" x14ac:dyDescent="0.25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5:62" x14ac:dyDescent="0.25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5:62" x14ac:dyDescent="0.25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5:62" x14ac:dyDescent="0.25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5:62" x14ac:dyDescent="0.25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5:62" x14ac:dyDescent="0.25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5:62" x14ac:dyDescent="0.25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5:62" x14ac:dyDescent="0.25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5:62" x14ac:dyDescent="0.25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5:62" x14ac:dyDescent="0.25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5:62" x14ac:dyDescent="0.25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5:62" x14ac:dyDescent="0.25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5:62" x14ac:dyDescent="0.25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5:62" x14ac:dyDescent="0.25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5:62" x14ac:dyDescent="0.25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5:62" x14ac:dyDescent="0.25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5:62" x14ac:dyDescent="0.25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5:62" x14ac:dyDescent="0.25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5:62" x14ac:dyDescent="0.25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5:62" x14ac:dyDescent="0.25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5:62" x14ac:dyDescent="0.25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5:62" x14ac:dyDescent="0.25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5:62" x14ac:dyDescent="0.25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5:62" x14ac:dyDescent="0.25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5:62" x14ac:dyDescent="0.25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5:62" x14ac:dyDescent="0.25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5:62" x14ac:dyDescent="0.25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5:62" x14ac:dyDescent="0.25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5:62" x14ac:dyDescent="0.25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5:62" x14ac:dyDescent="0.25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5:62" x14ac:dyDescent="0.25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5:62" x14ac:dyDescent="0.25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5:62" x14ac:dyDescent="0.25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5:62" x14ac:dyDescent="0.25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5:62" x14ac:dyDescent="0.25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5:62" x14ac:dyDescent="0.25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5:62" x14ac:dyDescent="0.25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5:62" x14ac:dyDescent="0.25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5:62" x14ac:dyDescent="0.25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5:62" x14ac:dyDescent="0.25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5:62" x14ac:dyDescent="0.25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5:62" x14ac:dyDescent="0.25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5:62" x14ac:dyDescent="0.25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5:62" x14ac:dyDescent="0.25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5:62" x14ac:dyDescent="0.25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5:62" x14ac:dyDescent="0.25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5:62" x14ac:dyDescent="0.25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5:62" x14ac:dyDescent="0.25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5:62" x14ac:dyDescent="0.25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5:62" x14ac:dyDescent="0.25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5:62" x14ac:dyDescent="0.25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5:62" x14ac:dyDescent="0.25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</sheetData>
  <hyperlinks>
    <hyperlink ref="A1" location="Main!A1" display="Main" xr:uid="{4C19A55B-E6EE-4226-8C78-43838D9884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2025-02-09T15:20:47Z</dcterms:created>
  <dcterms:modified xsi:type="dcterms:W3CDTF">2025-09-02T11:52:32Z</dcterms:modified>
</cp:coreProperties>
</file>