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C31CF76-DCF4-488B-9255-56575406482E}" xr6:coauthVersionLast="47" xr6:coauthVersionMax="47" xr10:uidLastSave="{00000000-0000-0000-0000-000000000000}"/>
  <bookViews>
    <workbookView xWindow="-120" yWindow="-120" windowWidth="38640" windowHeight="21060" activeTab="1" xr2:uid="{9016D7FE-1EA4-4A76-981D-C720E10040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I10" i="2"/>
  <c r="H10" i="2"/>
  <c r="F10" i="2"/>
  <c r="E10" i="2"/>
  <c r="D10" i="2"/>
  <c r="C10" i="2"/>
  <c r="J16" i="2"/>
  <c r="J19" i="2" s="1"/>
  <c r="J21" i="2" s="1"/>
  <c r="J23" i="2" s="1"/>
  <c r="I16" i="2"/>
  <c r="I19" i="2" s="1"/>
  <c r="I21" i="2" s="1"/>
  <c r="I23" i="2" s="1"/>
  <c r="H16" i="2"/>
  <c r="H19" i="2" s="1"/>
  <c r="H21" i="2" s="1"/>
  <c r="H23" i="2" s="1"/>
  <c r="F16" i="2"/>
  <c r="F19" i="2" s="1"/>
  <c r="F21" i="2" s="1"/>
  <c r="F23" i="2" s="1"/>
  <c r="E16" i="2"/>
  <c r="E19" i="2" s="1"/>
  <c r="E21" i="2" s="1"/>
  <c r="E23" i="2" s="1"/>
  <c r="D16" i="2"/>
  <c r="D19" i="2" s="1"/>
  <c r="D21" i="2" s="1"/>
  <c r="D23" i="2" s="1"/>
  <c r="C16" i="2"/>
  <c r="C19" i="2"/>
  <c r="C21" i="2" s="1"/>
  <c r="C23" i="2" s="1"/>
  <c r="G16" i="2"/>
  <c r="G19" i="2" s="1"/>
  <c r="G21" i="2" s="1"/>
  <c r="G23" i="2" s="1"/>
  <c r="G10" i="2"/>
  <c r="I7" i="1"/>
  <c r="I4" i="1"/>
  <c r="I6" i="1"/>
  <c r="J7" i="2"/>
  <c r="I7" i="2"/>
  <c r="H7" i="2"/>
  <c r="F7" i="2"/>
  <c r="E7" i="2"/>
  <c r="D7" i="2"/>
  <c r="C7" i="2"/>
  <c r="J5" i="2"/>
  <c r="I5" i="2"/>
  <c r="H5" i="2"/>
  <c r="F5" i="2"/>
  <c r="E5" i="2"/>
  <c r="D5" i="2"/>
  <c r="C5" i="2"/>
  <c r="G7" i="2"/>
  <c r="G5" i="2"/>
</calcChain>
</file>

<file path=xl/sharedStrings.xml><?xml version="1.0" encoding="utf-8"?>
<sst xmlns="http://schemas.openxmlformats.org/spreadsheetml/2006/main" count="62" uniqueCount="60">
  <si>
    <t>Borussia Dortmund</t>
  </si>
  <si>
    <t xml:space="preserve">numbers in mio EUR </t>
  </si>
  <si>
    <t>Price</t>
  </si>
  <si>
    <t>Shares</t>
  </si>
  <si>
    <t>MC</t>
  </si>
  <si>
    <t>Cash</t>
  </si>
  <si>
    <t>Debt</t>
  </si>
  <si>
    <t>EV</t>
  </si>
  <si>
    <t>IR</t>
  </si>
  <si>
    <t>BVB.F</t>
  </si>
  <si>
    <t>Management</t>
  </si>
  <si>
    <t>CEO: Joachim Watzke</t>
  </si>
  <si>
    <t>Thomas Treß</t>
  </si>
  <si>
    <t>Carsten Cramer</t>
  </si>
  <si>
    <t xml:space="preserve">Lars Ricken 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</si>
  <si>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</si>
  <si>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</si>
  <si>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</si>
  <si>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</si>
  <si>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</si>
  <si>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</si>
  <si>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</si>
  <si>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</si>
  <si>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</si>
  <si>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</si>
  <si>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Notes</t>
  </si>
  <si>
    <t>Transfers: Summer 2024: Maximilian Beier, Waldemar Anton, Serhou Guirassy, Yan Couto</t>
  </si>
  <si>
    <t>x</t>
  </si>
  <si>
    <t xml:space="preserve">Loans: Youssoufa Mokouko, Sebsatien Haller, Salih Öczan, Soumaila Coulibaly </t>
  </si>
  <si>
    <t>Season tickets: 55.000</t>
  </si>
  <si>
    <t>Gross Transfer Income</t>
  </si>
  <si>
    <t>Neto Transfer Income</t>
  </si>
  <si>
    <t>Cost of Transfers</t>
  </si>
  <si>
    <t>Other Write-offs</t>
  </si>
  <si>
    <t>Income from Transfers</t>
  </si>
  <si>
    <t>Niclas Füllkrug, Ole Pohlmann, Tom Rothe, Paris Brunner</t>
  </si>
  <si>
    <t>Revenue</t>
  </si>
  <si>
    <t>Operating Income</t>
  </si>
  <si>
    <t>Income from trasfers</t>
  </si>
  <si>
    <t>Other Income</t>
  </si>
  <si>
    <t>Cost of materials</t>
  </si>
  <si>
    <t>Employee cost</t>
  </si>
  <si>
    <t>D&amp;A</t>
  </si>
  <si>
    <t>Other operating Expenses</t>
  </si>
  <si>
    <t>Finance Income</t>
  </si>
  <si>
    <t>Finance Expenses</t>
  </si>
  <si>
    <t>Pretax Income</t>
  </si>
  <si>
    <t>Tax Expense</t>
  </si>
  <si>
    <t>Net Income</t>
  </si>
  <si>
    <t>Minority Interest Share</t>
  </si>
  <si>
    <t>Net Income to Group</t>
  </si>
  <si>
    <t>Shareholder Stucture</t>
  </si>
  <si>
    <t>Bernd Geske</t>
  </si>
  <si>
    <t>Evonik Industries</t>
  </si>
  <si>
    <t>Signal Industy</t>
  </si>
  <si>
    <t>Puma</t>
  </si>
  <si>
    <t>Ralph Dommermuth</t>
  </si>
  <si>
    <t>BVB EV</t>
  </si>
  <si>
    <t>Free Float</t>
  </si>
  <si>
    <t xml:space="preserve">Coach: Nico Kovac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</si>
</sst>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ktie.bvb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E014-2EEE-4458-A2AC-52F412886604}">
  <dimension ref="A1:L23"/>
  <sheetViews>
    <sheetView zoomScale="200" zoomScaleNormal="200" workbookViewId="0">
      <selection activeCell="C2" sqref="C2"/>
    </sheetView>
  </sheetViews>
  <sheetFormatPr defaultRowHeight="12.75" x14ac:dyDescent="0.2"/>
  <cols>
    <col min="1" max="1" width="4.42578125" style="2" customWidth="1"/>
    <col min="2" max="2" width="9.140625" style="2" customWidth="1"/>
    <col min="3" max="16384" width="9.140625" style="2"/>
  </cols>
  <sheetData>
    <row r="1" spans="1:12" x14ac:dyDescent="0.2">
      <c r="A1" s="1" t="s">
        <v>0</v>
      </c>
    </row>
    <row r="2" spans="1:12" x14ac:dyDescent="0.2">
      <c r="A2" s="2" t="s">
        <v>1</v>
      </c>
      <c r="H2" s="2" t="s">
        <v>2</v>
      </c>
      <c r="I2" s="2">
        <v>3.28</v>
      </c>
    </row>
    <row r="3" spans="1:12" x14ac:dyDescent="0.2">
      <c r="H3" s="2" t="s">
        <v>3</v>
      </c>
      <c r="I3" s="3">
        <v>110.39622</v>
      </c>
      <c r="J3" s="4" t="s">
        <v>15</v>
      </c>
    </row>
    <row r="4" spans="1:12" x14ac:dyDescent="0.2">
      <c r="B4" s="2" t="s">
        <v>9</v>
      </c>
      <c r="H4" s="2" t="s">
        <v>4</v>
      </c>
      <c r="I4" s="3">
        <f>+I2*I3</f>
        <v>362.09960159999997</v>
      </c>
    </row>
    <row r="5" spans="1:12" x14ac:dyDescent="0.2">
      <c r="B5" s="5" t="s">
        <v>8</v>
      </c>
      <c r="H5" s="2" t="s">
        <v>5</v>
      </c>
      <c r="I5" s="3">
        <v>4.45</v>
      </c>
      <c r="J5" s="4" t="s">
        <v>15</v>
      </c>
    </row>
    <row r="6" spans="1:12" x14ac:dyDescent="0.2">
      <c r="H6" s="2" t="s">
        <v>6</v>
      </c>
      <c r="I6" s="3">
        <f>25.332+28.48</f>
        <v>53.811999999999998</v>
      </c>
      <c r="J6" s="4" t="s">
        <v>15</v>
      </c>
    </row>
    <row r="7" spans="1:12" x14ac:dyDescent="0.2">
      <c r="H7" s="2" t="s">
        <v>7</v>
      </c>
      <c r="I7" s="3">
        <f>+I4-I5+I6</f>
        <v>411.46160159999999</v>
      </c>
    </row>
    <row r="10" spans="1:12" x14ac:dyDescent="0.2">
      <c r="G10" s="6" t="s">
        <v>10</v>
      </c>
      <c r="J10" s="6" t="s">
        <v>51</v>
      </c>
    </row>
    <row r="11" spans="1:12" x14ac:dyDescent="0.2">
      <c r="G11" s="2" t="s">
        <v>11</v>
      </c>
      <c r="J11" s="2" t="s">
        <v>52</v>
      </c>
      <c r="L11" s="7">
        <v>8.2400000000000001E-2</v>
      </c>
    </row>
    <row r="12" spans="1:12" x14ac:dyDescent="0.2">
      <c r="G12" s="2" t="s">
        <v>12</v>
      </c>
      <c r="J12" s="2" t="s">
        <v>53</v>
      </c>
      <c r="L12" s="7">
        <v>8.2000000000000003E-2</v>
      </c>
    </row>
    <row r="13" spans="1:12" x14ac:dyDescent="0.2">
      <c r="G13" s="2" t="s">
        <v>13</v>
      </c>
      <c r="J13" s="2" t="s">
        <v>54</v>
      </c>
      <c r="L13" s="7">
        <v>5.9799999999999999E-2</v>
      </c>
    </row>
    <row r="14" spans="1:12" x14ac:dyDescent="0.2">
      <c r="G14" s="2" t="s">
        <v>14</v>
      </c>
      <c r="J14" s="2" t="s">
        <v>55</v>
      </c>
      <c r="L14" s="7">
        <v>5.3199999999999997E-2</v>
      </c>
    </row>
    <row r="15" spans="1:12" x14ac:dyDescent="0.2">
      <c r="A15" s="8" t="s">
        <v>27</v>
      </c>
      <c r="B15" s="6" t="s">
        <v>25</v>
      </c>
      <c r="J15" s="2" t="s">
        <v>56</v>
      </c>
      <c r="L15" s="7">
        <v>5.0299999999999997E-2</v>
      </c>
    </row>
    <row r="16" spans="1:12" x14ac:dyDescent="0.2">
      <c r="B16" s="2" t="s">
        <v>59</v>
      </c>
      <c r="J16" s="2" t="s">
        <v>57</v>
      </c>
      <c r="L16" s="7">
        <v>4.99E-2</v>
      </c>
    </row>
    <row r="17" spans="2:12" x14ac:dyDescent="0.2">
      <c r="J17" s="2" t="s">
        <v>58</v>
      </c>
      <c r="L17" s="7">
        <v>0.6724</v>
      </c>
    </row>
    <row r="20" spans="2:12" x14ac:dyDescent="0.2">
      <c r="B20" s="2" t="s">
        <v>26</v>
      </c>
    </row>
    <row r="21" spans="2:12" x14ac:dyDescent="0.2">
      <c r="B21" s="2" t="s">
        <v>35</v>
      </c>
    </row>
    <row r="22" spans="2:12" x14ac:dyDescent="0.2">
      <c r="B22" s="2" t="s">
        <v>28</v>
      </c>
    </row>
    <row r="23" spans="2:12" x14ac:dyDescent="0.2">
      <c r="B23" s="2" t="s">
        <v>29</v>
      </c>
    </row>
  </sheetData>
  <hyperlinks>
    <hyperlink ref="B5" r:id="rId1" xr:uid="{04655FA9-16E6-47C6-9B80-24E898B661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0804-5321-4666-BFE2-16013DCCB7C4}">
  <dimension ref="A1:BO43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67" x14ac:dyDescent="0.2">
      <c r="A1" s="5" t="s">
        <v>16</v>
      </c>
    </row>
    <row r="2" spans="1:67" x14ac:dyDescent="0.2"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</row>
    <row r="3" spans="1:67" x14ac:dyDescent="0.2">
      <c r="B3" s="2" t="s">
        <v>30</v>
      </c>
      <c r="C3" s="3">
        <v>110.992</v>
      </c>
      <c r="D3" s="3"/>
      <c r="E3" s="3"/>
      <c r="F3" s="3"/>
      <c r="G3" s="3">
        <v>34.008000000000003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2">
      <c r="B4" s="2" t="s">
        <v>32</v>
      </c>
      <c r="C4" s="3">
        <v>12.712999999999999</v>
      </c>
      <c r="D4" s="3"/>
      <c r="E4" s="3"/>
      <c r="F4" s="3"/>
      <c r="G4" s="3">
        <v>1.976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2">
      <c r="B5" s="2" t="s">
        <v>31</v>
      </c>
      <c r="C5" s="3">
        <f t="shared" ref="C5:F5" si="0">+C3-C4</f>
        <v>98.279000000000011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>+G3-G4</f>
        <v>32.032000000000004</v>
      </c>
      <c r="H5" s="3">
        <f t="shared" ref="H5:J5" si="1">+H3-H4</f>
        <v>0</v>
      </c>
      <c r="I5" s="3">
        <f t="shared" si="1"/>
        <v>0</v>
      </c>
      <c r="J5" s="3">
        <f t="shared" si="1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1:67" x14ac:dyDescent="0.2">
      <c r="B6" s="2" t="s">
        <v>33</v>
      </c>
      <c r="C6" s="3">
        <v>15.896000000000001</v>
      </c>
      <c r="D6" s="3"/>
      <c r="E6" s="3"/>
      <c r="F6" s="3"/>
      <c r="G6" s="3">
        <v>12.714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x14ac:dyDescent="0.2">
      <c r="B7" s="1" t="s">
        <v>34</v>
      </c>
      <c r="C7" s="9">
        <f t="shared" ref="C7:F7" si="2">+C5-C6</f>
        <v>82.38300000000001</v>
      </c>
      <c r="D7" s="9">
        <f t="shared" si="2"/>
        <v>0</v>
      </c>
      <c r="E7" s="9">
        <f t="shared" si="2"/>
        <v>0</v>
      </c>
      <c r="F7" s="9">
        <f t="shared" si="2"/>
        <v>0</v>
      </c>
      <c r="G7" s="9">
        <f>+G5-G6</f>
        <v>19.318000000000005</v>
      </c>
      <c r="H7" s="9">
        <f t="shared" ref="H7:J7" si="3">+H5-H6</f>
        <v>0</v>
      </c>
      <c r="I7" s="9">
        <f t="shared" si="3"/>
        <v>0</v>
      </c>
      <c r="J7" s="9">
        <f t="shared" si="3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</row>
    <row r="9" spans="1:67" x14ac:dyDescent="0.2">
      <c r="B9" s="1" t="s">
        <v>36</v>
      </c>
      <c r="C9" s="9">
        <v>102.26</v>
      </c>
      <c r="D9" s="9"/>
      <c r="E9" s="9"/>
      <c r="F9" s="9"/>
      <c r="G9" s="9">
        <v>107.33199999999999</v>
      </c>
      <c r="H9" s="9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</row>
    <row r="10" spans="1:67" x14ac:dyDescent="0.2">
      <c r="B10" s="2" t="s">
        <v>38</v>
      </c>
      <c r="C10" s="3">
        <f t="shared" ref="C10:F10" si="4">+C7</f>
        <v>82.38300000000001</v>
      </c>
      <c r="D10" s="3">
        <f t="shared" si="4"/>
        <v>0</v>
      </c>
      <c r="E10" s="3">
        <f t="shared" si="4"/>
        <v>0</v>
      </c>
      <c r="F10" s="3">
        <f t="shared" si="4"/>
        <v>0</v>
      </c>
      <c r="G10" s="3">
        <f>+G7</f>
        <v>19.318000000000005</v>
      </c>
      <c r="H10" s="3">
        <f t="shared" ref="H10:J10" si="5">+H7</f>
        <v>0</v>
      </c>
      <c r="I10" s="3">
        <f t="shared" si="5"/>
        <v>0</v>
      </c>
      <c r="J10" s="3">
        <f t="shared" si="5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</row>
    <row r="11" spans="1:67" x14ac:dyDescent="0.2">
      <c r="B11" s="2" t="s">
        <v>39</v>
      </c>
      <c r="C11" s="3">
        <v>2.2869999999999999</v>
      </c>
      <c r="D11" s="3"/>
      <c r="E11" s="3"/>
      <c r="F11" s="3"/>
      <c r="G11" s="3">
        <v>2.8290000000000002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x14ac:dyDescent="0.2">
      <c r="B12" s="2" t="s">
        <v>40</v>
      </c>
      <c r="C12" s="3">
        <v>9.3079999999999998</v>
      </c>
      <c r="D12" s="3"/>
      <c r="E12" s="3"/>
      <c r="F12" s="3"/>
      <c r="G12" s="3">
        <v>6.6909999999999998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x14ac:dyDescent="0.2">
      <c r="B13" s="2" t="s">
        <v>41</v>
      </c>
      <c r="C13" s="3">
        <v>61.831000000000003</v>
      </c>
      <c r="D13" s="3"/>
      <c r="E13" s="3"/>
      <c r="F13" s="3"/>
      <c r="G13" s="3">
        <v>58.94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x14ac:dyDescent="0.2">
      <c r="B14" s="2" t="s">
        <v>42</v>
      </c>
      <c r="C14" s="3">
        <v>23.009</v>
      </c>
      <c r="D14" s="3"/>
      <c r="E14" s="3"/>
      <c r="F14" s="3"/>
      <c r="G14" s="3">
        <v>24.53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x14ac:dyDescent="0.2">
      <c r="B15" s="2" t="s">
        <v>43</v>
      </c>
      <c r="C15" s="3">
        <v>36.314999999999998</v>
      </c>
      <c r="D15" s="3"/>
      <c r="E15" s="3"/>
      <c r="F15" s="3"/>
      <c r="G15" s="3">
        <v>38.137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</row>
    <row r="16" spans="1:67" x14ac:dyDescent="0.2">
      <c r="B16" s="2" t="s">
        <v>37</v>
      </c>
      <c r="C16" s="3">
        <f t="shared" ref="C16:F16" si="6">+C9+C10+C11-SUM(C12:C15)</f>
        <v>56.467000000000013</v>
      </c>
      <c r="D16" s="3">
        <f t="shared" si="6"/>
        <v>0</v>
      </c>
      <c r="E16" s="3">
        <f t="shared" si="6"/>
        <v>0</v>
      </c>
      <c r="F16" s="3">
        <f t="shared" si="6"/>
        <v>0</v>
      </c>
      <c r="G16" s="3">
        <f>+G9+G10+G11-SUM(G12:G15)</f>
        <v>1.1810000000000116</v>
      </c>
      <c r="H16" s="3">
        <f t="shared" ref="H16:J16" si="7">+H9+H10+H11-SUM(H12:H15)</f>
        <v>0</v>
      </c>
      <c r="I16" s="3">
        <f t="shared" si="7"/>
        <v>0</v>
      </c>
      <c r="J16" s="3">
        <f t="shared" si="7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</row>
    <row r="17" spans="2:67" x14ac:dyDescent="0.2">
      <c r="B17" s="2" t="s">
        <v>44</v>
      </c>
      <c r="C17" s="3">
        <v>3.5059999999999998</v>
      </c>
      <c r="D17" s="3"/>
      <c r="E17" s="3"/>
      <c r="F17" s="3"/>
      <c r="G17" s="3">
        <v>3.887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</row>
    <row r="18" spans="2:67" x14ac:dyDescent="0.2">
      <c r="B18" s="2" t="s">
        <v>45</v>
      </c>
      <c r="C18" s="3">
        <v>1.0489999999999999</v>
      </c>
      <c r="D18" s="3"/>
      <c r="E18" s="3"/>
      <c r="F18" s="3"/>
      <c r="G18" s="3">
        <v>3.3610000000000002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</row>
    <row r="19" spans="2:67" x14ac:dyDescent="0.2">
      <c r="B19" s="2" t="s">
        <v>46</v>
      </c>
      <c r="C19" s="3">
        <f t="shared" ref="C19:F19" si="8">+C16-C18+C17</f>
        <v>58.924000000000014</v>
      </c>
      <c r="D19" s="3">
        <f t="shared" si="8"/>
        <v>0</v>
      </c>
      <c r="E19" s="3">
        <f t="shared" si="8"/>
        <v>0</v>
      </c>
      <c r="F19" s="3">
        <f t="shared" si="8"/>
        <v>0</v>
      </c>
      <c r="G19" s="3">
        <f>+G16-G18+G17</f>
        <v>1.7070000000000114</v>
      </c>
      <c r="H19" s="3">
        <f t="shared" ref="H19:J19" si="9">+H16-H18+H17</f>
        <v>0</v>
      </c>
      <c r="I19" s="3">
        <f t="shared" si="9"/>
        <v>0</v>
      </c>
      <c r="J19" s="3">
        <f t="shared" si="9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</row>
    <row r="20" spans="2:67" x14ac:dyDescent="0.2">
      <c r="B20" s="2" t="s">
        <v>47</v>
      </c>
      <c r="C20" s="3">
        <v>6.4880000000000004</v>
      </c>
      <c r="D20" s="3"/>
      <c r="E20" s="3"/>
      <c r="F20" s="3"/>
      <c r="G20" s="3">
        <v>0.14099999999999999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</row>
    <row r="21" spans="2:67" x14ac:dyDescent="0.2">
      <c r="B21" s="2" t="s">
        <v>48</v>
      </c>
      <c r="C21" s="3">
        <f t="shared" ref="C21:F21" si="10">+C19-C20</f>
        <v>52.436000000000014</v>
      </c>
      <c r="D21" s="3">
        <f t="shared" si="10"/>
        <v>0</v>
      </c>
      <c r="E21" s="3">
        <f t="shared" si="10"/>
        <v>0</v>
      </c>
      <c r="F21" s="3">
        <f t="shared" si="10"/>
        <v>0</v>
      </c>
      <c r="G21" s="3">
        <f>+G19-G20</f>
        <v>1.5660000000000114</v>
      </c>
      <c r="H21" s="3">
        <f t="shared" ref="H21:J21" si="11">+H19-H20</f>
        <v>0</v>
      </c>
      <c r="I21" s="3">
        <f t="shared" si="11"/>
        <v>0</v>
      </c>
      <c r="J21" s="3">
        <f t="shared" si="11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</row>
    <row r="22" spans="2:67" x14ac:dyDescent="0.2">
      <c r="B22" s="2" t="s">
        <v>49</v>
      </c>
      <c r="C22" s="3">
        <v>0</v>
      </c>
      <c r="D22" s="3"/>
      <c r="E22" s="3"/>
      <c r="F22" s="3"/>
      <c r="G22" s="3"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</row>
    <row r="23" spans="2:67" x14ac:dyDescent="0.2">
      <c r="B23" s="2" t="s">
        <v>50</v>
      </c>
      <c r="C23" s="3">
        <f t="shared" ref="C23:F23" si="12">+C21-C22</f>
        <v>52.436000000000014</v>
      </c>
      <c r="D23" s="3">
        <f t="shared" si="12"/>
        <v>0</v>
      </c>
      <c r="E23" s="3">
        <f t="shared" si="12"/>
        <v>0</v>
      </c>
      <c r="F23" s="3">
        <f t="shared" si="12"/>
        <v>0</v>
      </c>
      <c r="G23" s="3">
        <f>+G21-G22</f>
        <v>1.5660000000000114</v>
      </c>
      <c r="H23" s="3">
        <f t="shared" ref="H23:J23" si="13">+H21-H22</f>
        <v>0</v>
      </c>
      <c r="I23" s="3">
        <f t="shared" si="13"/>
        <v>0</v>
      </c>
      <c r="J23" s="3">
        <f t="shared" si="13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</row>
    <row r="24" spans="2:67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</row>
    <row r="25" spans="2:67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</row>
    <row r="26" spans="2:67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</row>
    <row r="27" spans="2:6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</row>
    <row r="28" spans="2:67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</row>
    <row r="29" spans="2:67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</row>
    <row r="30" spans="2:67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</row>
    <row r="31" spans="2:6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</row>
    <row r="32" spans="2:67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</row>
    <row r="33" spans="3:6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</row>
    <row r="34" spans="3:6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</row>
    <row r="35" spans="3:6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3:6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</row>
    <row r="37" spans="3:6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</row>
    <row r="38" spans="3:6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</row>
    <row r="39" spans="3:6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</row>
    <row r="40" spans="3:6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</row>
    <row r="41" spans="3:6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</row>
    <row r="42" spans="3:6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</row>
    <row r="43" spans="3:6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3:6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</row>
    <row r="45" spans="3:6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</row>
    <row r="46" spans="3:6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</row>
    <row r="47" spans="3:6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</row>
    <row r="48" spans="3:6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</row>
    <row r="49" spans="3:6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</row>
    <row r="50" spans="3:6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</row>
    <row r="51" spans="3:6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</row>
    <row r="52" spans="3:6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</row>
    <row r="53" spans="3:6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3:6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3:6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3:6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3:6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</row>
    <row r="58" spans="3:6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</row>
    <row r="59" spans="3:6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spans="3:6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</row>
    <row r="61" spans="3:6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</row>
    <row r="62" spans="3:6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</row>
    <row r="63" spans="3:6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</row>
    <row r="64" spans="3:6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3:6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3:6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spans="3:6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  <row r="68" spans="3:6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</row>
    <row r="69" spans="3:6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</row>
    <row r="70" spans="3:6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</row>
    <row r="71" spans="3:6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</row>
    <row r="72" spans="3:6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spans="3:6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spans="3:6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3:6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3:6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3:6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spans="3:6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spans="3:6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  <row r="80" spans="3:6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</row>
    <row r="81" spans="3:6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</row>
    <row r="82" spans="3:6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</row>
    <row r="83" spans="3:6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</row>
    <row r="84" spans="3:6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</row>
    <row r="85" spans="3:6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</row>
    <row r="86" spans="3:6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</row>
    <row r="87" spans="3:6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</row>
    <row r="88" spans="3:6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</row>
    <row r="89" spans="3:6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</row>
    <row r="90" spans="3:6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</row>
    <row r="91" spans="3:6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</row>
    <row r="92" spans="3:6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</row>
    <row r="93" spans="3:6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</row>
    <row r="94" spans="3:6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</row>
    <row r="95" spans="3:6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</row>
    <row r="96" spans="3:6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</row>
    <row r="97" spans="3:6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</row>
    <row r="98" spans="3:6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</row>
    <row r="99" spans="3:6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</row>
    <row r="100" spans="3:6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</row>
    <row r="101" spans="3:6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</row>
    <row r="102" spans="3:6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</row>
    <row r="103" spans="3:6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</row>
    <row r="104" spans="3:6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</row>
    <row r="105" spans="3:6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</row>
    <row r="106" spans="3:6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</row>
    <row r="107" spans="3:6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</row>
    <row r="108" spans="3:6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</row>
    <row r="109" spans="3:6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</row>
    <row r="110" spans="3:6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</row>
    <row r="111" spans="3:6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</row>
    <row r="112" spans="3:6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</row>
    <row r="113" spans="3:6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</row>
    <row r="114" spans="3:6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</row>
    <row r="115" spans="3:6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</row>
    <row r="116" spans="3:6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</row>
    <row r="117" spans="3:6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</row>
    <row r="118" spans="3:6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</row>
    <row r="119" spans="3:6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</row>
    <row r="120" spans="3:6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</row>
    <row r="121" spans="3:6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</row>
    <row r="122" spans="3:6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</row>
    <row r="123" spans="3:6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</row>
    <row r="124" spans="3:6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</row>
    <row r="125" spans="3:6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</row>
    <row r="126" spans="3:6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</row>
    <row r="127" spans="3:6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</row>
    <row r="128" spans="3:6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</row>
    <row r="129" spans="3:6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</row>
    <row r="130" spans="3:6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</row>
    <row r="131" spans="3:6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</row>
    <row r="132" spans="3:6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</row>
    <row r="133" spans="3:6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</row>
    <row r="134" spans="3:6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</row>
    <row r="135" spans="3:6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</row>
    <row r="136" spans="3:6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</row>
    <row r="137" spans="3:6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</row>
    <row r="138" spans="3:6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</row>
    <row r="139" spans="3:6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</row>
    <row r="140" spans="3:6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</row>
    <row r="141" spans="3:6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</row>
    <row r="142" spans="3:6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</row>
    <row r="143" spans="3:6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</row>
    <row r="144" spans="3:6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</row>
    <row r="145" spans="3:6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</row>
    <row r="146" spans="3:6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</row>
    <row r="147" spans="3:6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</row>
    <row r="148" spans="3:6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</row>
    <row r="149" spans="3:6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</row>
    <row r="150" spans="3:6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</row>
    <row r="151" spans="3:6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</row>
    <row r="152" spans="3:6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</row>
    <row r="153" spans="3:6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</row>
    <row r="154" spans="3:6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</row>
    <row r="155" spans="3:6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</row>
    <row r="156" spans="3:6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</row>
    <row r="157" spans="3:6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</row>
    <row r="158" spans="3:6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</row>
    <row r="159" spans="3:6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</row>
    <row r="160" spans="3:6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</row>
    <row r="161" spans="3:6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</row>
    <row r="162" spans="3:6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</row>
    <row r="163" spans="3:6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</row>
    <row r="164" spans="3:6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</row>
    <row r="165" spans="3:6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</row>
    <row r="166" spans="3:6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</row>
    <row r="167" spans="3:6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</row>
    <row r="168" spans="3:6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</row>
    <row r="169" spans="3:6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</row>
    <row r="170" spans="3:6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</row>
    <row r="171" spans="3:6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</row>
    <row r="172" spans="3:6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</row>
    <row r="173" spans="3:6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</row>
    <row r="174" spans="3:6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</row>
    <row r="175" spans="3:6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</row>
    <row r="176" spans="3:6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</row>
    <row r="177" spans="3:6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</row>
    <row r="178" spans="3:6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</row>
    <row r="179" spans="3:6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</row>
    <row r="180" spans="3:6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</row>
    <row r="181" spans="3:6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</row>
    <row r="182" spans="3:6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</row>
    <row r="183" spans="3:6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</row>
    <row r="184" spans="3:6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</row>
    <row r="185" spans="3:6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</row>
    <row r="186" spans="3:6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</row>
    <row r="187" spans="3:6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</row>
    <row r="188" spans="3:6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</row>
    <row r="189" spans="3:6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</row>
    <row r="190" spans="3:6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</row>
    <row r="191" spans="3:6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</row>
    <row r="192" spans="3:6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</row>
    <row r="193" spans="3:6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</row>
    <row r="194" spans="3:6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</row>
    <row r="195" spans="3:6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</row>
    <row r="196" spans="3:6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</row>
    <row r="197" spans="3:6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</row>
    <row r="198" spans="3:6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</row>
    <row r="199" spans="3:6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</row>
    <row r="200" spans="3:6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</row>
    <row r="201" spans="3:6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</row>
    <row r="202" spans="3:6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</row>
    <row r="203" spans="3:6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</row>
    <row r="204" spans="3:6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</row>
    <row r="205" spans="3:6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</row>
    <row r="206" spans="3:6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</row>
    <row r="207" spans="3:6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</row>
    <row r="208" spans="3:6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</row>
    <row r="209" spans="3:6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</row>
    <row r="210" spans="3:6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</row>
    <row r="211" spans="3:6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</row>
    <row r="212" spans="3:6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</row>
    <row r="213" spans="3:6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</row>
    <row r="214" spans="3:6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</row>
    <row r="215" spans="3:6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</row>
    <row r="216" spans="3:6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</row>
    <row r="217" spans="3:6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</row>
    <row r="218" spans="3:6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</row>
    <row r="219" spans="3:6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</row>
    <row r="220" spans="3:6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</row>
    <row r="221" spans="3:6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</row>
    <row r="222" spans="3:6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</row>
    <row r="223" spans="3:6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</row>
    <row r="224" spans="3:6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</row>
    <row r="225" spans="3:6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</row>
    <row r="226" spans="3:6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</row>
    <row r="227" spans="3:6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</row>
    <row r="228" spans="3:6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</row>
    <row r="229" spans="3:6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</row>
    <row r="230" spans="3:6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</row>
    <row r="231" spans="3:6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</row>
    <row r="232" spans="3:6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</row>
    <row r="233" spans="3:6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</row>
    <row r="234" spans="3:6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</row>
    <row r="235" spans="3:6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</row>
    <row r="236" spans="3:6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</row>
    <row r="237" spans="3:6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</row>
    <row r="238" spans="3:6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</row>
    <row r="239" spans="3:6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</row>
    <row r="240" spans="3:6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</row>
    <row r="241" spans="3:6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</row>
    <row r="242" spans="3:6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</row>
    <row r="243" spans="3:6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</row>
    <row r="244" spans="3:6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</row>
    <row r="245" spans="3:6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</row>
    <row r="246" spans="3:6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</row>
    <row r="247" spans="3:6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</row>
    <row r="248" spans="3:6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</row>
    <row r="249" spans="3:6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</row>
    <row r="250" spans="3:6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</row>
    <row r="251" spans="3:6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</row>
    <row r="252" spans="3:6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</row>
    <row r="253" spans="3:6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</row>
    <row r="254" spans="3:6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</row>
    <row r="255" spans="3:6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</row>
    <row r="256" spans="3:6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</row>
    <row r="257" spans="3:6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</row>
    <row r="258" spans="3:6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</row>
    <row r="259" spans="3:6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</row>
    <row r="260" spans="3:6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</row>
    <row r="261" spans="3:6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</row>
    <row r="262" spans="3:6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</row>
    <row r="263" spans="3:6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</row>
    <row r="264" spans="3:6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</row>
    <row r="265" spans="3:6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</row>
    <row r="266" spans="3:6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</row>
    <row r="267" spans="3:6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</row>
    <row r="268" spans="3:6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</row>
    <row r="269" spans="3:6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</row>
    <row r="270" spans="3:6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</row>
    <row r="271" spans="3:6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</row>
    <row r="272" spans="3:6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</row>
    <row r="273" spans="3:6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</row>
    <row r="274" spans="3:6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</row>
    <row r="275" spans="3:6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</row>
    <row r="276" spans="3:6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</row>
    <row r="277" spans="3:6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</row>
    <row r="278" spans="3:6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</row>
    <row r="279" spans="3:6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</row>
    <row r="280" spans="3:6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</row>
    <row r="281" spans="3:6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</row>
    <row r="282" spans="3:6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</row>
    <row r="283" spans="3:6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</row>
    <row r="284" spans="3:6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</row>
    <row r="285" spans="3:6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</row>
    <row r="286" spans="3:6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</row>
    <row r="287" spans="3:6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</row>
    <row r="288" spans="3:6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</row>
    <row r="289" spans="3:6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</row>
    <row r="290" spans="3:6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</row>
    <row r="291" spans="3:6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</row>
    <row r="292" spans="3:6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</row>
    <row r="293" spans="3:6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</row>
    <row r="294" spans="3:6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</row>
    <row r="295" spans="3:6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</row>
    <row r="296" spans="3:6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</row>
    <row r="297" spans="3:6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</row>
    <row r="298" spans="3:6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</row>
    <row r="299" spans="3:6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</row>
    <row r="300" spans="3:6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</row>
    <row r="301" spans="3:6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</row>
    <row r="302" spans="3:6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</row>
    <row r="303" spans="3:6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</row>
    <row r="304" spans="3:6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</row>
    <row r="305" spans="3:6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</row>
    <row r="306" spans="3:6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</row>
    <row r="307" spans="3:6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</row>
    <row r="308" spans="3:6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</row>
    <row r="309" spans="3:6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</row>
    <row r="310" spans="3:6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</row>
    <row r="311" spans="3:6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</row>
    <row r="312" spans="3:6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</row>
    <row r="313" spans="3:6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</row>
    <row r="314" spans="3:6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</row>
    <row r="315" spans="3:6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</row>
    <row r="316" spans="3:6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</row>
    <row r="317" spans="3:6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</row>
    <row r="318" spans="3:6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</row>
    <row r="319" spans="3:6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</row>
    <row r="320" spans="3:6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</row>
    <row r="321" spans="3:6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</row>
    <row r="322" spans="3:6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</row>
    <row r="323" spans="3:6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</row>
    <row r="324" spans="3:6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</row>
    <row r="325" spans="3:6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</row>
    <row r="326" spans="3:6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</row>
    <row r="327" spans="3:6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</row>
    <row r="328" spans="3:6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</row>
    <row r="329" spans="3:6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</row>
    <row r="330" spans="3:6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</row>
    <row r="331" spans="3:6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</row>
    <row r="332" spans="3:6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</row>
    <row r="333" spans="3:6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</row>
    <row r="334" spans="3:6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</row>
    <row r="335" spans="3:6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</row>
    <row r="336" spans="3:6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</row>
    <row r="337" spans="3:6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</row>
    <row r="338" spans="3:6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</row>
    <row r="339" spans="3:6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</row>
    <row r="340" spans="3:6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</row>
    <row r="341" spans="3:6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</row>
    <row r="342" spans="3:6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</row>
    <row r="343" spans="3:6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</row>
    <row r="344" spans="3:6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</row>
    <row r="345" spans="3:6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</row>
    <row r="346" spans="3:6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</row>
    <row r="347" spans="3:6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</row>
    <row r="348" spans="3:6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</row>
    <row r="349" spans="3:6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</row>
    <row r="350" spans="3:6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</row>
    <row r="351" spans="3:6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</row>
    <row r="352" spans="3:6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</row>
    <row r="353" spans="3:6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</row>
    <row r="354" spans="3:6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</row>
    <row r="355" spans="3:6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</row>
    <row r="356" spans="3:6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</row>
    <row r="357" spans="3:6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</row>
    <row r="358" spans="3:6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</row>
    <row r="359" spans="3:6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</row>
    <row r="360" spans="3:6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</row>
    <row r="361" spans="3:6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</row>
    <row r="362" spans="3:6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</row>
    <row r="363" spans="3:6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</row>
    <row r="364" spans="3:6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</row>
    <row r="365" spans="3:6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</row>
    <row r="366" spans="3:6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</row>
    <row r="367" spans="3:6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</row>
    <row r="368" spans="3:6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</row>
    <row r="369" spans="3:6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</row>
    <row r="370" spans="3:6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</row>
    <row r="371" spans="3:6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</row>
    <row r="372" spans="3:6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</row>
    <row r="373" spans="3:6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</row>
    <row r="374" spans="3:6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</row>
    <row r="375" spans="3:6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</row>
    <row r="376" spans="3:6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</row>
    <row r="377" spans="3:6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</row>
    <row r="378" spans="3:6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</row>
    <row r="379" spans="3:6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</row>
    <row r="380" spans="3:6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</row>
    <row r="381" spans="3:6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</row>
    <row r="382" spans="3:6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</row>
    <row r="383" spans="3:6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</row>
    <row r="384" spans="3:6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</row>
    <row r="385" spans="3:6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</row>
    <row r="386" spans="3:6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</row>
    <row r="387" spans="3:6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</row>
    <row r="388" spans="3:6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</row>
    <row r="389" spans="3:6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</row>
    <row r="390" spans="3:6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</row>
    <row r="391" spans="3:6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</row>
    <row r="392" spans="3:6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</row>
    <row r="393" spans="3:6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</row>
    <row r="394" spans="3:6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</row>
    <row r="395" spans="3:6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</row>
    <row r="396" spans="3:6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</row>
    <row r="397" spans="3:6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</row>
    <row r="398" spans="3:6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</row>
    <row r="399" spans="3:6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</row>
    <row r="400" spans="3:6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</row>
    <row r="401" spans="3:6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</row>
    <row r="402" spans="3:6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</row>
    <row r="403" spans="3:6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</row>
    <row r="404" spans="3:6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</row>
    <row r="405" spans="3:6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</row>
    <row r="406" spans="3:6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</row>
    <row r="407" spans="3:6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</row>
    <row r="408" spans="3:6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</row>
    <row r="409" spans="3:6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</row>
    <row r="410" spans="3:6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</row>
    <row r="411" spans="3:6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</row>
    <row r="412" spans="3:6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</row>
    <row r="413" spans="3:6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</row>
    <row r="414" spans="3:6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</row>
    <row r="415" spans="3:6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</row>
    <row r="416" spans="3:6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</row>
    <row r="417" spans="3:6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</row>
    <row r="418" spans="3:6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</row>
    <row r="419" spans="3:6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</row>
    <row r="420" spans="3:6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</row>
    <row r="421" spans="3:6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</row>
    <row r="422" spans="3:6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</row>
    <row r="423" spans="3:6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</row>
    <row r="424" spans="3:6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</row>
    <row r="425" spans="3:6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</row>
    <row r="426" spans="3:6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</row>
    <row r="427" spans="3:6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</row>
    <row r="428" spans="3:6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</row>
    <row r="429" spans="3:6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</row>
    <row r="430" spans="3:6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</row>
    <row r="431" spans="3:6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</row>
    <row r="432" spans="3:6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</row>
    <row r="433" spans="3:6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</row>
    <row r="434" spans="3:6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</row>
  </sheetData>
  <hyperlinks>
    <hyperlink ref="A1" location="Main!A1" display="Main" xr:uid="{D339D41D-7E5A-48B7-B6FA-42682FB4F2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2025-02-10T13:35:04Z</dcterms:created>
  <dcterms:modified xsi:type="dcterms:W3CDTF">2025-09-02T12:02:40Z</dcterms:modified>
</cp:coreProperties>
</file>