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9506029-ACC3-43E4-B85B-593BA6752414}" xr6:coauthVersionLast="47" xr6:coauthVersionMax="47" xr10:uidLastSave="{00000000-0000-0000-0000-000000000000}"/>
  <bookViews>
    <workbookView xWindow="-120" yWindow="-120" windowWidth="38640" windowHeight="21060" activeTab="1" xr2:uid="{F6A01A45-DE5A-407F-9619-DCA463D901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2" l="1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G34" i="2"/>
  <c r="G33" i="2"/>
  <c r="G32" i="2"/>
  <c r="G31" i="2"/>
  <c r="G30" i="2"/>
  <c r="F13" i="2"/>
  <c r="F19" i="2" s="1"/>
  <c r="F22" i="2" s="1"/>
  <c r="F24" i="2" s="1"/>
  <c r="F26" i="2" s="1"/>
  <c r="E13" i="2"/>
  <c r="E19" i="2" s="1"/>
  <c r="E22" i="2" s="1"/>
  <c r="E24" i="2" s="1"/>
  <c r="E26" i="2" s="1"/>
  <c r="D13" i="2"/>
  <c r="D19" i="2" s="1"/>
  <c r="D22" i="2" s="1"/>
  <c r="D24" i="2" s="1"/>
  <c r="D26" i="2" s="1"/>
  <c r="C13" i="2"/>
  <c r="C19" i="2" s="1"/>
  <c r="C22" i="2" s="1"/>
  <c r="C24" i="2" s="1"/>
  <c r="C26" i="2" s="1"/>
  <c r="G13" i="2"/>
  <c r="G19" i="2" s="1"/>
  <c r="G22" i="2" s="1"/>
  <c r="G24" i="2" s="1"/>
  <c r="G26" i="2" s="1"/>
  <c r="I7" i="1"/>
  <c r="I4" i="1"/>
</calcChain>
</file>

<file path=xl/sharedStrings.xml><?xml version="1.0" encoding="utf-8"?>
<sst xmlns="http://schemas.openxmlformats.org/spreadsheetml/2006/main" count="49" uniqueCount="45">
  <si>
    <t>Cava Group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</si>
  <si>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</si>
  <si>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</si>
  <si>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</si>
  <si>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</si>
  <si>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</si>
  <si>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</si>
  <si>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</si>
  <si>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</si>
  <si>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</si>
  <si>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</si>
  <si>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</si>
  <si>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</si>
  <si>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</si>
  <si>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</si>
  <si>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</si>
  <si>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</si>
  <si>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</si>
  <si>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Food, beverage &amp; packaging</t>
  </si>
  <si>
    <t>Labor</t>
  </si>
  <si>
    <t>Occupancy</t>
  </si>
  <si>
    <t>Other</t>
  </si>
  <si>
    <t>Gross Profit</t>
  </si>
  <si>
    <t>G&amp;A</t>
  </si>
  <si>
    <t>D&amp;A</t>
  </si>
  <si>
    <t>Restructuring</t>
  </si>
  <si>
    <t>Pre-opening costs</t>
  </si>
  <si>
    <t>Asset impairments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</si>
  <si>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</si>
  <si>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</si>
  <si>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</si>
  <si>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</si>
  <si>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</si>
  <si>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</si>
  <si>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</si>
  <si>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Resturant Revenue</t>
  </si>
  <si>
    <t>CPG Revenue</t>
  </si>
  <si>
    <t>AUV</t>
  </si>
  <si>
    <t>Same Resturant Sales Growth</t>
  </si>
  <si>
    <t>Resturants</t>
  </si>
  <si>
    <t>Resturant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</si>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</sst>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837F-F9CB-4436-9E79-75C78AF867F2}">
  <dimension ref="A1:J7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90.6</v>
      </c>
    </row>
    <row r="3" spans="1:10" x14ac:dyDescent="0.2">
      <c r="H3" s="2" t="s">
        <v>3</v>
      </c>
      <c r="I3" s="3">
        <v>115.659969</v>
      </c>
      <c r="J3" s="4" t="s">
        <v>8</v>
      </c>
    </row>
    <row r="4" spans="1:10" x14ac:dyDescent="0.2">
      <c r="H4" s="2" t="s">
        <v>4</v>
      </c>
      <c r="I4" s="3">
        <f>+I2*I3</f>
        <v>10478.7931914</v>
      </c>
    </row>
    <row r="5" spans="1:10" x14ac:dyDescent="0.2">
      <c r="H5" s="2" t="s">
        <v>5</v>
      </c>
      <c r="I5" s="3">
        <v>289.35000000000002</v>
      </c>
      <c r="J5" s="4" t="s">
        <v>8</v>
      </c>
    </row>
    <row r="6" spans="1:10" x14ac:dyDescent="0.2">
      <c r="H6" s="2" t="s">
        <v>6</v>
      </c>
      <c r="I6" s="3">
        <v>0</v>
      </c>
      <c r="J6" s="4" t="s">
        <v>8</v>
      </c>
    </row>
    <row r="7" spans="1:10" x14ac:dyDescent="0.2">
      <c r="H7" s="2" t="s">
        <v>7</v>
      </c>
      <c r="I7" s="3">
        <f>+I4-I5+I6</f>
        <v>10189.4431914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5FAA-E633-4EB2-88CF-80DF1D807AE2}">
  <dimension ref="A1:BH541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5.42578125" style="2" bestFit="1" customWidth="1"/>
    <col min="2" max="2" width="27.85546875" style="2" customWidth="1"/>
    <col min="3" max="16384" width="9.140625" style="2"/>
  </cols>
  <sheetData>
    <row r="1" spans="1:60" x14ac:dyDescent="0.2">
      <c r="A1" s="5" t="s">
        <v>9</v>
      </c>
    </row>
    <row r="2" spans="1:60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60" x14ac:dyDescent="0.2">
      <c r="B3" s="2" t="s">
        <v>39</v>
      </c>
      <c r="C3" s="6">
        <v>323</v>
      </c>
      <c r="D3" s="3"/>
      <c r="E3" s="3"/>
      <c r="F3" s="3"/>
      <c r="G3" s="6">
        <v>382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2">
      <c r="B4" s="2" t="s">
        <v>37</v>
      </c>
      <c r="C4" s="3">
        <v>2.6080000000000001</v>
      </c>
      <c r="D4" s="3"/>
      <c r="E4" s="3"/>
      <c r="F4" s="3"/>
      <c r="G4" s="3">
        <v>2.9329999999999998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2">
      <c r="B6" s="2" t="s">
        <v>35</v>
      </c>
      <c r="C6" s="3">
        <v>256.29000000000002</v>
      </c>
      <c r="D6" s="3"/>
      <c r="E6" s="3"/>
      <c r="F6" s="3"/>
      <c r="G6" s="3">
        <v>328.48200000000003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2">
      <c r="B7" s="2" t="s">
        <v>36</v>
      </c>
      <c r="C7" s="3">
        <v>2.7160000000000002</v>
      </c>
      <c r="D7" s="3"/>
      <c r="E7" s="3"/>
      <c r="F7" s="3"/>
      <c r="G7" s="3">
        <v>3.3439999999999999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2">
      <c r="B8" s="1" t="s">
        <v>17</v>
      </c>
      <c r="C8" s="7">
        <v>259.00599999999997</v>
      </c>
      <c r="D8" s="7"/>
      <c r="E8" s="7"/>
      <c r="F8" s="7"/>
      <c r="G8" s="7">
        <v>331.82600000000002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2">
      <c r="B9" s="2" t="s">
        <v>18</v>
      </c>
      <c r="C9" s="3">
        <v>73.947000000000003</v>
      </c>
      <c r="D9" s="3"/>
      <c r="E9" s="3"/>
      <c r="F9" s="3"/>
      <c r="G9" s="3">
        <v>97.558999999999997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x14ac:dyDescent="0.2">
      <c r="B10" s="2" t="s">
        <v>19</v>
      </c>
      <c r="C10" s="3">
        <v>66.513000000000005</v>
      </c>
      <c r="D10" s="3"/>
      <c r="E10" s="3"/>
      <c r="F10" s="3"/>
      <c r="G10" s="3">
        <v>84.561999999999998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x14ac:dyDescent="0.2">
      <c r="B11" s="2" t="s">
        <v>20</v>
      </c>
      <c r="C11" s="3">
        <v>20.422000000000001</v>
      </c>
      <c r="D11" s="3"/>
      <c r="E11" s="3"/>
      <c r="F11" s="3"/>
      <c r="G11" s="3">
        <v>24.408000000000001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2">
      <c r="B12" s="2" t="s">
        <v>21</v>
      </c>
      <c r="C12" s="3">
        <v>32.758000000000003</v>
      </c>
      <c r="D12" s="3"/>
      <c r="E12" s="3"/>
      <c r="F12" s="3"/>
      <c r="G12" s="3">
        <v>41.234000000000002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2">
      <c r="B13" s="2" t="s">
        <v>22</v>
      </c>
      <c r="C13" s="3">
        <f t="shared" ref="C13:F13" si="0">+C8-SUM(C9:C12)</f>
        <v>65.365999999999957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>+G8-SUM(G9:G12)</f>
        <v>84.063000000000017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2">
      <c r="B14" s="2" t="s">
        <v>23</v>
      </c>
      <c r="C14" s="3">
        <v>33.840000000000003</v>
      </c>
      <c r="D14" s="3"/>
      <c r="E14" s="3"/>
      <c r="F14" s="3"/>
      <c r="G14" s="3">
        <v>41.393999999999998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2">
      <c r="B15" s="2" t="s">
        <v>24</v>
      </c>
      <c r="C15" s="3">
        <v>17.321999999999999</v>
      </c>
      <c r="D15" s="3"/>
      <c r="E15" s="3"/>
      <c r="F15" s="3"/>
      <c r="G15" s="3">
        <v>20.811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x14ac:dyDescent="0.2">
      <c r="B16" s="2" t="s">
        <v>25</v>
      </c>
      <c r="C16" s="3">
        <v>0.28199999999999997</v>
      </c>
      <c r="D16" s="3"/>
      <c r="E16" s="3"/>
      <c r="F16" s="3"/>
      <c r="G16" s="3"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2:60" x14ac:dyDescent="0.2">
      <c r="B17" s="2" t="s">
        <v>26</v>
      </c>
      <c r="C17" s="3">
        <v>3.379</v>
      </c>
      <c r="D17" s="3"/>
      <c r="E17" s="3"/>
      <c r="F17" s="3"/>
      <c r="G17" s="3">
        <v>4.4809999999999999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2:60" x14ac:dyDescent="0.2">
      <c r="B18" s="2" t="s">
        <v>27</v>
      </c>
      <c r="C18" s="3">
        <v>1.29</v>
      </c>
      <c r="D18" s="3"/>
      <c r="E18" s="3"/>
      <c r="F18" s="3"/>
      <c r="G18" s="3">
        <v>1.667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">
      <c r="B19" s="2" t="s">
        <v>28</v>
      </c>
      <c r="C19" s="3">
        <f t="shared" ref="C19:F19" si="1">+C13-SUM(C14:C18)</f>
        <v>9.2529999999999575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>+G13-SUM(G14:G18)</f>
        <v>15.710000000000022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">
      <c r="B20" s="2" t="s">
        <v>29</v>
      </c>
      <c r="C20" s="3">
        <v>4.9139999999999997</v>
      </c>
      <c r="D20" s="3"/>
      <c r="E20" s="3"/>
      <c r="F20" s="3"/>
      <c r="G20" s="3">
        <v>4.617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">
      <c r="B21" s="2" t="s">
        <v>30</v>
      </c>
      <c r="C21" s="3">
        <v>7.8E-2</v>
      </c>
      <c r="D21" s="3"/>
      <c r="E21" s="3"/>
      <c r="F21" s="3"/>
      <c r="G21" s="3">
        <v>2.7E-2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">
      <c r="B22" s="2" t="s">
        <v>31</v>
      </c>
      <c r="C22" s="3">
        <f t="shared" ref="C22:F22" si="2">+C19+C20+C21</f>
        <v>14.244999999999957</v>
      </c>
      <c r="D22" s="3">
        <f t="shared" si="2"/>
        <v>0</v>
      </c>
      <c r="E22" s="3">
        <f t="shared" si="2"/>
        <v>0</v>
      </c>
      <c r="F22" s="3">
        <f t="shared" si="2"/>
        <v>0</v>
      </c>
      <c r="G22" s="3">
        <f>+G19+G20+G21</f>
        <v>20.354000000000024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">
      <c r="B23" s="2" t="s">
        <v>32</v>
      </c>
      <c r="C23" s="3">
        <v>0.252</v>
      </c>
      <c r="D23" s="3"/>
      <c r="E23" s="3"/>
      <c r="F23" s="3"/>
      <c r="G23" s="3">
        <v>-5.3529999999999998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">
      <c r="B24" s="2" t="s">
        <v>33</v>
      </c>
      <c r="C24" s="3">
        <f t="shared" ref="C24:F24" si="3">+C22-C23</f>
        <v>13.992999999999956</v>
      </c>
      <c r="D24" s="3">
        <f t="shared" si="3"/>
        <v>0</v>
      </c>
      <c r="E24" s="3">
        <f t="shared" si="3"/>
        <v>0</v>
      </c>
      <c r="F24" s="3">
        <f t="shared" si="3"/>
        <v>0</v>
      </c>
      <c r="G24" s="3">
        <f>+G22-G23</f>
        <v>25.707000000000022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">
      <c r="B26" s="2" t="s">
        <v>34</v>
      </c>
      <c r="C26" s="8">
        <f>+C24/C27</f>
        <v>0.1227757694872421</v>
      </c>
      <c r="D26" s="8" t="e">
        <f t="shared" ref="D26:G26" si="4">+D24/D27</f>
        <v>#DIV/0!</v>
      </c>
      <c r="E26" s="8" t="e">
        <f t="shared" si="4"/>
        <v>#DIV/0!</v>
      </c>
      <c r="F26" s="8" t="e">
        <f t="shared" si="4"/>
        <v>#DIV/0!</v>
      </c>
      <c r="G26" s="8">
        <f t="shared" si="4"/>
        <v>0.22252326336290865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">
      <c r="B27" s="2" t="s">
        <v>3</v>
      </c>
      <c r="C27" s="3">
        <v>113.97199999999999</v>
      </c>
      <c r="D27" s="3"/>
      <c r="E27" s="3"/>
      <c r="F27" s="3"/>
      <c r="G27" s="3">
        <v>115.52500000000001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">
      <c r="B29" s="2" t="s">
        <v>38</v>
      </c>
      <c r="C29" s="9">
        <v>2.3E-2</v>
      </c>
      <c r="D29" s="9"/>
      <c r="E29" s="9"/>
      <c r="F29" s="9"/>
      <c r="G29" s="9">
        <v>0.108</v>
      </c>
      <c r="H29" s="9"/>
      <c r="I29" s="9"/>
      <c r="J29" s="9"/>
      <c r="K29" s="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">
      <c r="B30" s="2" t="s">
        <v>40</v>
      </c>
      <c r="C30" s="9"/>
      <c r="D30" s="9"/>
      <c r="E30" s="9"/>
      <c r="F30" s="9"/>
      <c r="G30" s="9">
        <f>+G3/C3-1</f>
        <v>0.18266253869969051</v>
      </c>
      <c r="H30" s="9" t="e">
        <f t="shared" ref="H30:J30" si="5">+H3/D3-1</f>
        <v>#DIV/0!</v>
      </c>
      <c r="I30" s="9" t="e">
        <f t="shared" si="5"/>
        <v>#DIV/0!</v>
      </c>
      <c r="J30" s="9" t="e">
        <f t="shared" si="5"/>
        <v>#DIV/0!</v>
      </c>
      <c r="K30" s="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">
      <c r="B31" s="1" t="s">
        <v>41</v>
      </c>
      <c r="C31" s="10"/>
      <c r="D31" s="10"/>
      <c r="E31" s="10"/>
      <c r="F31" s="10"/>
      <c r="G31" s="10">
        <f>+G8/C8-1</f>
        <v>0.28115178798946761</v>
      </c>
      <c r="H31" s="10" t="e">
        <f t="shared" ref="H31:J31" si="6">+H8/D8-1</f>
        <v>#DIV/0!</v>
      </c>
      <c r="I31" s="10" t="e">
        <f t="shared" si="6"/>
        <v>#DIV/0!</v>
      </c>
      <c r="J31" s="10" t="e">
        <f t="shared" si="6"/>
        <v>#DIV/0!</v>
      </c>
      <c r="K31" s="1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">
      <c r="B32" s="2" t="s">
        <v>42</v>
      </c>
      <c r="C32" s="9"/>
      <c r="D32" s="9"/>
      <c r="E32" s="9"/>
      <c r="F32" s="9"/>
      <c r="G32" s="9">
        <f>+G13/G8</f>
        <v>0.25333457896608469</v>
      </c>
      <c r="H32" s="9" t="e">
        <f t="shared" ref="H32:J32" si="7">+H13/H8</f>
        <v>#DIV/0!</v>
      </c>
      <c r="I32" s="9" t="e">
        <f t="shared" si="7"/>
        <v>#DIV/0!</v>
      </c>
      <c r="J32" s="9" t="e">
        <f t="shared" si="7"/>
        <v>#DIV/0!</v>
      </c>
      <c r="K32" s="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2:60" x14ac:dyDescent="0.2">
      <c r="B33" s="2" t="s">
        <v>43</v>
      </c>
      <c r="C33" s="9"/>
      <c r="D33" s="9"/>
      <c r="E33" s="9"/>
      <c r="F33" s="9"/>
      <c r="G33" s="9">
        <f>+G19/G8</f>
        <v>4.7344089974866409E-2</v>
      </c>
      <c r="H33" s="9" t="e">
        <f t="shared" ref="H33:J33" si="8">+H19/H8</f>
        <v>#DIV/0!</v>
      </c>
      <c r="I33" s="9" t="e">
        <f t="shared" si="8"/>
        <v>#DIV/0!</v>
      </c>
      <c r="J33" s="9" t="e">
        <f t="shared" si="8"/>
        <v>#DIV/0!</v>
      </c>
      <c r="K33" s="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2:60" x14ac:dyDescent="0.2">
      <c r="B34" s="2" t="s">
        <v>44</v>
      </c>
      <c r="C34" s="9"/>
      <c r="D34" s="9"/>
      <c r="E34" s="9"/>
      <c r="F34" s="9"/>
      <c r="G34" s="9">
        <f>+G23/G22</f>
        <v>-0.26299498870000948</v>
      </c>
      <c r="H34" s="9" t="e">
        <f t="shared" ref="H34:J34" si="9">+H23/H22</f>
        <v>#DIV/0!</v>
      </c>
      <c r="I34" s="9" t="e">
        <f t="shared" si="9"/>
        <v>#DIV/0!</v>
      </c>
      <c r="J34" s="9" t="e">
        <f t="shared" si="9"/>
        <v>#DIV/0!</v>
      </c>
      <c r="K34" s="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2:6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2:6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2:6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2:6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2:6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2:6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2:6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2:6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2:6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2:6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2:6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2:6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2:6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2:6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3:6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3:6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3:6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3:6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3:6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3:6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3:6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3:6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3:6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spans="3:6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spans="3:6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spans="3:6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spans="3:6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spans="3:6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spans="3:6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spans="3:6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spans="3:6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spans="3:6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spans="3:6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spans="3:6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spans="3:6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spans="3:6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spans="3:6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spans="3:6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spans="3:6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spans="3:6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spans="3:6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spans="3:6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spans="3:6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spans="3:6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spans="3:6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spans="3:6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spans="3:6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spans="3:6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spans="3:6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spans="3:6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spans="3:6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spans="3:6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spans="3:6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</row>
    <row r="379" spans="3:6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spans="3:6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spans="3:6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spans="3:6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spans="3:6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spans="3:6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spans="3:6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spans="3:6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spans="3:6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spans="3:6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spans="3:6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spans="3:6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spans="3:6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spans="3:6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spans="3:6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spans="3:6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spans="3:6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spans="3:6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spans="3:6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spans="3:6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spans="3:6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spans="3:6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spans="3:6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spans="3:6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spans="3:6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spans="3:6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spans="3:6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spans="3:6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spans="3:6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spans="3:6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spans="3:6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spans="3:6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spans="3:6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spans="3:6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spans="3:6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spans="3:6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spans="3:6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spans="3:6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spans="3:6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spans="3:6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spans="3:6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spans="3:60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spans="3:60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spans="3:60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spans="3:60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spans="3:60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spans="3:60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spans="3:60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spans="3:60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spans="3:60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spans="3:60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spans="3:60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spans="3:60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spans="3:60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spans="3:60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spans="3:60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spans="3:60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spans="3:60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spans="3:60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spans="3:60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spans="3:60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spans="3:60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spans="3:60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spans="3:60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spans="3:60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spans="3:60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spans="3:60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spans="3:60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spans="3:60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spans="3:60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spans="3:60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spans="3:60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spans="3:60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spans="3:60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spans="3:60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spans="3:60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spans="3:60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spans="3:60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spans="3:60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spans="3:60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spans="3:60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spans="3:60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spans="3:60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spans="3:60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spans="3:60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spans="3:60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spans="3:60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spans="3:60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spans="3:60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spans="3:60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spans="3:60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spans="3:60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spans="3:60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spans="3:60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spans="3:60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spans="3:60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spans="3:60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spans="3:60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spans="3:60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spans="3:60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spans="3:60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spans="3:60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spans="3:60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spans="3:60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spans="3:60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spans="3:60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spans="3:60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spans="3:60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spans="3:60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spans="3:60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spans="3:60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spans="3:60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spans="3:60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spans="3:60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spans="3:60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spans="3:60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spans="3:60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spans="3:60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spans="3:60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spans="3:60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spans="3:60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spans="3:60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spans="3:60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spans="3:60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spans="3:60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spans="3:60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spans="3:60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spans="3:60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spans="3:60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spans="3:60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spans="3:60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spans="3:60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spans="3:60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  <row r="512" spans="3:60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</row>
    <row r="513" spans="3:60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</row>
    <row r="514" spans="3:60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</row>
    <row r="515" spans="3:60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</row>
    <row r="516" spans="3:60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</row>
    <row r="517" spans="3:60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spans="3:60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spans="3:60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</row>
    <row r="520" spans="3:60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</row>
    <row r="521" spans="3:60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</row>
    <row r="522" spans="3:60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</row>
    <row r="523" spans="3:60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</row>
    <row r="524" spans="3:60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</row>
    <row r="525" spans="3:60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</row>
    <row r="526" spans="3:60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</row>
    <row r="527" spans="3:60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</row>
    <row r="528" spans="3:60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</row>
    <row r="529" spans="3:60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</row>
    <row r="530" spans="3:60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</row>
    <row r="531" spans="3:60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</row>
    <row r="532" spans="3:60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</row>
    <row r="533" spans="3:60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</row>
    <row r="534" spans="3:60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</row>
    <row r="535" spans="3:60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</row>
    <row r="536" spans="3:60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</row>
    <row r="537" spans="3:60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</row>
    <row r="538" spans="3:60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</row>
    <row r="539" spans="3:60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</row>
    <row r="540" spans="3:60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</row>
    <row r="541" spans="3:60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</row>
  </sheetData>
  <hyperlinks>
    <hyperlink ref="A1" location="Main!A1" display="Main" xr:uid="{D050E6EB-F8D5-41D0-9D96-FEB116D8E8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2025-07-23T12:25:36Z</dcterms:created>
  <dcterms:modified xsi:type="dcterms:W3CDTF">2025-09-02T12:04:20Z</dcterms:modified>
</cp:coreProperties>
</file>