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5A99ECE-39F1-4025-81E2-7C3481FF3F0E}" xr6:coauthVersionLast="47" xr6:coauthVersionMax="47" xr10:uidLastSave="{00000000-0000-0000-0000-000000000000}"/>
  <bookViews>
    <workbookView xWindow="-120" yWindow="-120" windowWidth="38640" windowHeight="21060" activeTab="1" xr2:uid="{ECC62F7A-C70F-47CF-9717-8932D56837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I19" i="2"/>
  <c r="H19" i="2"/>
  <c r="G19" i="2"/>
  <c r="F19" i="2"/>
  <c r="E19" i="2"/>
  <c r="C19" i="2"/>
  <c r="I5" i="1"/>
  <c r="J22" i="2"/>
  <c r="H22" i="2"/>
  <c r="G22" i="2"/>
  <c r="I22" i="2"/>
  <c r="J9" i="2"/>
  <c r="J23" i="2" s="1"/>
  <c r="H9" i="2"/>
  <c r="H12" i="2" s="1"/>
  <c r="G9" i="2"/>
  <c r="G12" i="2" s="1"/>
  <c r="F9" i="2"/>
  <c r="F12" i="2" s="1"/>
  <c r="E9" i="2"/>
  <c r="E12" i="2" s="1"/>
  <c r="E15" i="2" s="1"/>
  <c r="E17" i="2" s="1"/>
  <c r="D9" i="2"/>
  <c r="C9" i="2"/>
  <c r="C12" i="2" s="1"/>
  <c r="I9" i="2"/>
  <c r="I23" i="2" s="1"/>
  <c r="I4" i="1"/>
  <c r="I7" i="1" s="1"/>
  <c r="D12" i="2" l="1"/>
  <c r="D15" i="2" s="1"/>
  <c r="F23" i="2"/>
  <c r="E24" i="2"/>
  <c r="E23" i="2"/>
  <c r="G23" i="2"/>
  <c r="H23" i="2"/>
  <c r="J12" i="2"/>
  <c r="J24" i="2" s="1"/>
  <c r="C23" i="2"/>
  <c r="D23" i="2"/>
  <c r="C24" i="2"/>
  <c r="C15" i="2"/>
  <c r="F24" i="2"/>
  <c r="F15" i="2"/>
  <c r="G24" i="2"/>
  <c r="G15" i="2"/>
  <c r="H24" i="2"/>
  <c r="H15" i="2"/>
  <c r="I12" i="2"/>
  <c r="E25" i="2"/>
  <c r="D24" i="2" l="1"/>
  <c r="J15" i="2"/>
  <c r="J25" i="2" s="1"/>
  <c r="C25" i="2"/>
  <c r="C17" i="2"/>
  <c r="I15" i="2"/>
  <c r="I24" i="2"/>
  <c r="D25" i="2"/>
  <c r="D17" i="2"/>
  <c r="D19" i="2" s="1"/>
  <c r="H25" i="2"/>
  <c r="H17" i="2"/>
  <c r="G25" i="2"/>
  <c r="G17" i="2"/>
  <c r="F25" i="2"/>
  <c r="F17" i="2"/>
  <c r="J17" i="2" l="1"/>
  <c r="J19" i="2" s="1"/>
  <c r="I17" i="2"/>
  <c r="I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D10" authorId="0" shapeId="0" xr:uid="{4511427A-6919-43BC-B48C-3A502B1E98A5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25 Impairment of Goodwill</t>
        </r>
      </text>
    </comment>
  </commentList>
</comments>
</file>

<file path=xl/sharedStrings.xml><?xml version="1.0" encoding="utf-8"?>
<sst xmlns="http://schemas.openxmlformats.org/spreadsheetml/2006/main" count="48" uniqueCount="44">
  <si>
    <t>COLM</t>
  </si>
  <si>
    <t>IR</t>
  </si>
  <si>
    <t>Columbia Sportswear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</si>
  <si>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</si>
  <si>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</si>
  <si>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</si>
  <si>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</si>
  <si>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</si>
  <si>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</si>
  <si>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</si>
  <si>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</si>
  <si>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</si>
  <si>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</si>
  <si>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</si>
  <si>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</si>
  <si>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</si>
  <si>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</si>
  <si>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</si>
  <si>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</si>
  <si>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</si>
  <si>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</si>
  <si>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</si>
  <si>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</si>
  <si>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Net Licensing Income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</si>
  <si>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</si>
  <si>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</si>
  <si>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</si>
  <si>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</si>
  <si>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</si>
  <si>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</si>
  <si>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</si>
  <si>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Revenue Growth</t>
  </si>
  <si>
    <t>Gross Margin</t>
  </si>
  <si>
    <t xml:space="preserve">Operating Margin </t>
  </si>
  <si>
    <t>Tax Rate</t>
  </si>
  <si>
    <t>Appereal, Accessoires etc</t>
  </si>
  <si>
    <t>Footwear</t>
  </si>
  <si>
    <t>Wholesale Revenue</t>
  </si>
  <si>
    <t>DTC Revenue</t>
  </si>
  <si>
    <t>Brands</t>
  </si>
  <si>
    <t>Columbia</t>
  </si>
  <si>
    <t>SOREL</t>
  </si>
  <si>
    <t>prAna</t>
  </si>
  <si>
    <t>Mountain Hardwear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</si>
</sst>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2" applyFont="1"/>
    <xf numFmtId="164" fontId="6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220-A4EA-40B8-B7BA-F22C5D1C362A}">
  <dimension ref="A1:J11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2</v>
      </c>
    </row>
    <row r="2" spans="1:10" x14ac:dyDescent="0.2">
      <c r="A2" s="2" t="s">
        <v>3</v>
      </c>
      <c r="H2" s="2" t="s">
        <v>4</v>
      </c>
      <c r="I2" s="2">
        <v>82.85</v>
      </c>
    </row>
    <row r="3" spans="1:10" x14ac:dyDescent="0.2">
      <c r="H3" s="2" t="s">
        <v>5</v>
      </c>
      <c r="I3" s="3">
        <v>56.655999999999999</v>
      </c>
      <c r="J3" s="4" t="s">
        <v>18</v>
      </c>
    </row>
    <row r="4" spans="1:10" x14ac:dyDescent="0.2">
      <c r="B4" s="2" t="s">
        <v>0</v>
      </c>
      <c r="H4" s="2" t="s">
        <v>6</v>
      </c>
      <c r="I4" s="3">
        <f>+I2*I3</f>
        <v>4693.9495999999999</v>
      </c>
    </row>
    <row r="5" spans="1:10" x14ac:dyDescent="0.2">
      <c r="B5" s="2" t="s">
        <v>1</v>
      </c>
      <c r="H5" s="2" t="s">
        <v>7</v>
      </c>
      <c r="I5" s="3">
        <f>531.869+283.608</f>
        <v>815.47700000000009</v>
      </c>
      <c r="J5" s="4" t="s">
        <v>18</v>
      </c>
    </row>
    <row r="6" spans="1:10" x14ac:dyDescent="0.2">
      <c r="H6" s="2" t="s">
        <v>8</v>
      </c>
      <c r="I6" s="3">
        <v>0</v>
      </c>
      <c r="J6" s="4" t="s">
        <v>18</v>
      </c>
    </row>
    <row r="7" spans="1:10" x14ac:dyDescent="0.2">
      <c r="B7" s="2" t="s">
        <v>39</v>
      </c>
      <c r="H7" s="2" t="s">
        <v>9</v>
      </c>
      <c r="I7" s="3">
        <f>+I4-I5+I6</f>
        <v>3878.4726000000001</v>
      </c>
    </row>
    <row r="8" spans="1:10" x14ac:dyDescent="0.2">
      <c r="B8" s="2" t="s">
        <v>40</v>
      </c>
    </row>
    <row r="9" spans="1:10" x14ac:dyDescent="0.2">
      <c r="B9" s="2" t="s">
        <v>41</v>
      </c>
    </row>
    <row r="10" spans="1:10" x14ac:dyDescent="0.2">
      <c r="B10" s="2" t="s">
        <v>42</v>
      </c>
    </row>
    <row r="11" spans="1:10" x14ac:dyDescent="0.2">
      <c r="B11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7C55-4E26-4518-8F85-A8F7E5C1C71D}">
  <dimension ref="A1:AX34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50" x14ac:dyDescent="0.2">
      <c r="A1" s="5" t="s">
        <v>11</v>
      </c>
    </row>
    <row r="2" spans="1:5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50" x14ac:dyDescent="0.2">
      <c r="B3" s="2" t="s">
        <v>35</v>
      </c>
      <c r="C3" s="3"/>
      <c r="D3" s="3">
        <v>823.36500000000001</v>
      </c>
      <c r="E3" s="3">
        <v>1853.232</v>
      </c>
      <c r="F3" s="3"/>
      <c r="G3" s="3"/>
      <c r="H3" s="3"/>
      <c r="I3" s="3">
        <v>1818.35</v>
      </c>
      <c r="J3" s="3">
        <v>868.82299999999998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2">
      <c r="B4" s="2" t="s">
        <v>36</v>
      </c>
      <c r="C4" s="3"/>
      <c r="D4" s="3">
        <v>236.66900000000001</v>
      </c>
      <c r="E4" s="3">
        <v>573.97699999999998</v>
      </c>
      <c r="F4" s="3"/>
      <c r="G4" s="3"/>
      <c r="H4" s="3"/>
      <c r="I4" s="3">
        <v>453.64400000000001</v>
      </c>
      <c r="J4" s="3">
        <v>227.76400000000001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2">
      <c r="B5" s="2" t="s">
        <v>37</v>
      </c>
      <c r="C5" s="3"/>
      <c r="D5" s="3">
        <v>456.4</v>
      </c>
      <c r="E5" s="3">
        <v>1445.13</v>
      </c>
      <c r="F5" s="3"/>
      <c r="G5" s="3"/>
      <c r="H5" s="3"/>
      <c r="I5" s="3">
        <v>1274.498</v>
      </c>
      <c r="J5" s="3">
        <v>459.85899999999998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2">
      <c r="B6" s="2" t="s">
        <v>38</v>
      </c>
      <c r="C6" s="3"/>
      <c r="D6" s="3">
        <v>636.66099999999994</v>
      </c>
      <c r="E6" s="3">
        <v>982.07899999999995</v>
      </c>
      <c r="F6" s="3"/>
      <c r="G6" s="3"/>
      <c r="H6" s="3"/>
      <c r="I6" s="3">
        <v>997.49599999999998</v>
      </c>
      <c r="J6" s="3">
        <v>636.72799999999995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2">
      <c r="B7" s="1" t="s">
        <v>19</v>
      </c>
      <c r="C7" s="6"/>
      <c r="D7" s="6">
        <v>1059.9939999999999</v>
      </c>
      <c r="E7" s="6">
        <v>985.68299999999999</v>
      </c>
      <c r="F7" s="6"/>
      <c r="G7" s="6"/>
      <c r="H7" s="6"/>
      <c r="I7" s="6">
        <v>931.76800000000003</v>
      </c>
      <c r="J7" s="6">
        <v>1096.587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2">
      <c r="B8" s="2" t="s">
        <v>20</v>
      </c>
      <c r="C8" s="3"/>
      <c r="D8" s="3">
        <v>523.80399999999997</v>
      </c>
      <c r="E8" s="3">
        <v>505.48599999999999</v>
      </c>
      <c r="F8" s="3"/>
      <c r="G8" s="3"/>
      <c r="H8" s="3"/>
      <c r="I8" s="3">
        <v>464.209</v>
      </c>
      <c r="J8" s="3">
        <v>536.03899999999999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2">
      <c r="B9" s="2" t="s">
        <v>21</v>
      </c>
      <c r="C9" s="3">
        <f t="shared" ref="C9:H9" si="0">+C7-C8</f>
        <v>0</v>
      </c>
      <c r="D9" s="3">
        <f t="shared" si="0"/>
        <v>536.18999999999994</v>
      </c>
      <c r="E9" s="3">
        <f t="shared" si="0"/>
        <v>480.197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>+I7-I8</f>
        <v>467.55900000000003</v>
      </c>
      <c r="J9" s="3">
        <f t="shared" ref="J9" si="1">+J7-J8</f>
        <v>560.548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2">
      <c r="B10" s="2" t="s">
        <v>22</v>
      </c>
      <c r="C10" s="3"/>
      <c r="D10" s="3">
        <f>404.823+25</f>
        <v>429.82299999999998</v>
      </c>
      <c r="E10" s="3">
        <v>351.56299999999999</v>
      </c>
      <c r="F10" s="3"/>
      <c r="G10" s="3"/>
      <c r="H10" s="3"/>
      <c r="I10" s="3">
        <v>361.24299999999999</v>
      </c>
      <c r="J10" s="3">
        <v>430.64499999999998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2">
      <c r="B11" s="2" t="s">
        <v>23</v>
      </c>
      <c r="C11" s="3"/>
      <c r="D11" s="3">
        <v>6.7069999999999999</v>
      </c>
      <c r="E11" s="3">
        <v>5.92</v>
      </c>
      <c r="F11" s="3"/>
      <c r="G11" s="3"/>
      <c r="H11" s="3"/>
      <c r="I11" s="3">
        <v>6.2249999999999996</v>
      </c>
      <c r="J11" s="3">
        <v>7.4180000000000001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2">
      <c r="B12" s="2" t="s">
        <v>24</v>
      </c>
      <c r="C12" s="3">
        <f t="shared" ref="C12:H12" si="2">+C9-C10+C11</f>
        <v>0</v>
      </c>
      <c r="D12" s="3">
        <f t="shared" si="2"/>
        <v>113.07399999999996</v>
      </c>
      <c r="E12" s="3">
        <f t="shared" si="2"/>
        <v>134.554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>+I9-I10+I11</f>
        <v>112.54100000000003</v>
      </c>
      <c r="J12" s="3">
        <f t="shared" ref="J12" si="3">+J9-J10+J11</f>
        <v>137.32100000000003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2">
      <c r="B13" s="2" t="s">
        <v>25</v>
      </c>
      <c r="C13" s="3"/>
      <c r="D13" s="3">
        <v>5.0279999999999996</v>
      </c>
      <c r="E13" s="3">
        <v>1.87</v>
      </c>
      <c r="F13" s="3"/>
      <c r="G13" s="3"/>
      <c r="H13" s="3"/>
      <c r="I13" s="3">
        <v>5.3639999999999999</v>
      </c>
      <c r="J13" s="3">
        <v>4.7969999999999997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x14ac:dyDescent="0.2">
      <c r="B14" s="2" t="s">
        <v>26</v>
      </c>
      <c r="C14" s="3"/>
      <c r="D14" s="3">
        <v>1.867</v>
      </c>
      <c r="E14" s="3">
        <v>-0.311</v>
      </c>
      <c r="F14" s="3"/>
      <c r="G14" s="3"/>
      <c r="H14" s="3"/>
      <c r="I14" s="3">
        <v>1.2829999999999999</v>
      </c>
      <c r="J14" s="3">
        <v>-2.2869999999999999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2">
      <c r="B15" s="2" t="s">
        <v>27</v>
      </c>
      <c r="C15" s="3">
        <f t="shared" ref="C15:H15" si="4">+C12+SUM(C13:C14)</f>
        <v>0</v>
      </c>
      <c r="D15" s="3">
        <f t="shared" si="4"/>
        <v>119.96899999999995</v>
      </c>
      <c r="E15" s="3">
        <f t="shared" si="4"/>
        <v>136.113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+I12+SUM(I13:I14)</f>
        <v>119.18800000000003</v>
      </c>
      <c r="J15" s="3">
        <f t="shared" ref="J15" si="5">+J12+SUM(J13:J14)</f>
        <v>139.83100000000002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2">
      <c r="B16" s="2" t="s">
        <v>28</v>
      </c>
      <c r="C16" s="3"/>
      <c r="D16" s="3">
        <v>26.629000000000001</v>
      </c>
      <c r="E16" s="3">
        <v>32.604999999999997</v>
      </c>
      <c r="F16" s="3"/>
      <c r="G16" s="3"/>
      <c r="H16" s="3"/>
      <c r="I16" s="3">
        <v>29.030999999999999</v>
      </c>
      <c r="J16" s="3">
        <v>37.274000000000001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2:50" x14ac:dyDescent="0.2">
      <c r="B17" s="2" t="s">
        <v>29</v>
      </c>
      <c r="C17" s="3">
        <f t="shared" ref="C17:H17" si="6">+C15-C16</f>
        <v>0</v>
      </c>
      <c r="D17" s="3">
        <f t="shared" si="6"/>
        <v>93.339999999999947</v>
      </c>
      <c r="E17" s="3">
        <f t="shared" si="6"/>
        <v>103.50800000000001</v>
      </c>
      <c r="F17" s="3">
        <f t="shared" si="6"/>
        <v>0</v>
      </c>
      <c r="G17" s="3">
        <f t="shared" si="6"/>
        <v>0</v>
      </c>
      <c r="H17" s="3">
        <f t="shared" si="6"/>
        <v>0</v>
      </c>
      <c r="I17" s="3">
        <f>+I15-I16</f>
        <v>90.157000000000039</v>
      </c>
      <c r="J17" s="3">
        <f t="shared" ref="J17" si="7">+J15-J16</f>
        <v>102.55700000000002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:50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2:50" x14ac:dyDescent="0.2">
      <c r="B19" s="2" t="s">
        <v>30</v>
      </c>
      <c r="C19" s="7" t="e">
        <f t="shared" ref="C19:I19" si="8">+C17/C20</f>
        <v>#DIV/0!</v>
      </c>
      <c r="D19" s="7">
        <f t="shared" si="8"/>
        <v>1.5501378416979432</v>
      </c>
      <c r="E19" s="7">
        <f t="shared" si="8"/>
        <v>1.7012030767207942</v>
      </c>
      <c r="F19" s="7" t="e">
        <f t="shared" si="8"/>
        <v>#DIV/0!</v>
      </c>
      <c r="G19" s="7" t="e">
        <f t="shared" si="8"/>
        <v>#DIV/0!</v>
      </c>
      <c r="H19" s="7" t="e">
        <f t="shared" si="8"/>
        <v>#DIV/0!</v>
      </c>
      <c r="I19" s="7">
        <f t="shared" si="8"/>
        <v>1.5602145885610461</v>
      </c>
      <c r="J19" s="7">
        <f t="shared" ref="J19" si="9">+J17/J20</f>
        <v>1.8101701496752334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2:50" x14ac:dyDescent="0.2">
      <c r="B20" s="2" t="s">
        <v>5</v>
      </c>
      <c r="C20" s="3"/>
      <c r="D20" s="3">
        <v>60.213999999999999</v>
      </c>
      <c r="E20" s="3">
        <v>60.844000000000001</v>
      </c>
      <c r="F20" s="3"/>
      <c r="G20" s="3"/>
      <c r="H20" s="3"/>
      <c r="I20" s="3">
        <v>57.784999999999997</v>
      </c>
      <c r="J20" s="3">
        <v>56.655999999999999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2:50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:50" x14ac:dyDescent="0.2">
      <c r="B22" s="2" t="s">
        <v>31</v>
      </c>
      <c r="C22" s="3"/>
      <c r="D22" s="3"/>
      <c r="E22" s="3"/>
      <c r="F22" s="3"/>
      <c r="G22" s="8" t="e">
        <f t="shared" ref="G22:H22" si="10">+G7/C7-1</f>
        <v>#DIV/0!</v>
      </c>
      <c r="H22" s="8">
        <f t="shared" si="10"/>
        <v>-1</v>
      </c>
      <c r="I22" s="8">
        <f>+I7/E7-1</f>
        <v>-5.4698112882133443E-2</v>
      </c>
      <c r="J22" s="8" t="e">
        <f t="shared" ref="J22" si="11">+J7/F7-1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:50" x14ac:dyDescent="0.2">
      <c r="B23" s="2" t="s">
        <v>32</v>
      </c>
      <c r="C23" s="8" t="e">
        <f t="shared" ref="C23:H23" si="12">+C9/C7</f>
        <v>#DIV/0!</v>
      </c>
      <c r="D23" s="8">
        <f t="shared" si="12"/>
        <v>0.50584248590086356</v>
      </c>
      <c r="E23" s="8">
        <f t="shared" si="12"/>
        <v>0.48717183922214341</v>
      </c>
      <c r="F23" s="8" t="e">
        <f t="shared" si="12"/>
        <v>#DIV/0!</v>
      </c>
      <c r="G23" s="8" t="e">
        <f t="shared" si="12"/>
        <v>#DIV/0!</v>
      </c>
      <c r="H23" s="8" t="e">
        <f t="shared" si="12"/>
        <v>#DIV/0!</v>
      </c>
      <c r="I23" s="8">
        <f>+I9/I7</f>
        <v>0.50179765778605834</v>
      </c>
      <c r="J23" s="8">
        <f t="shared" ref="J23" si="13">+J9/J7</f>
        <v>0.51117512791962705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:50" x14ac:dyDescent="0.2">
      <c r="B24" s="2" t="s">
        <v>33</v>
      </c>
      <c r="C24" s="8" t="e">
        <f t="shared" ref="C24:H24" si="14">+C12/C7</f>
        <v>#DIV/0!</v>
      </c>
      <c r="D24" s="8">
        <f t="shared" si="14"/>
        <v>0.10667418872182292</v>
      </c>
      <c r="E24" s="8">
        <f t="shared" si="14"/>
        <v>0.1365083906286301</v>
      </c>
      <c r="F24" s="8" t="e">
        <f t="shared" si="14"/>
        <v>#DIV/0!</v>
      </c>
      <c r="G24" s="8" t="e">
        <f t="shared" si="14"/>
        <v>#DIV/0!</v>
      </c>
      <c r="H24" s="8" t="e">
        <f t="shared" si="14"/>
        <v>#DIV/0!</v>
      </c>
      <c r="I24" s="8">
        <f>+I12/I7</f>
        <v>0.12078221188106913</v>
      </c>
      <c r="J24" s="8">
        <f t="shared" ref="J24" si="15">+J12/J7</f>
        <v>0.12522581427647786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:50" x14ac:dyDescent="0.2">
      <c r="B25" s="2" t="s">
        <v>34</v>
      </c>
      <c r="C25" s="8" t="e">
        <f t="shared" ref="C25:H25" si="16">+C16/C15</f>
        <v>#DIV/0!</v>
      </c>
      <c r="D25" s="8">
        <f t="shared" si="16"/>
        <v>0.22196567446590379</v>
      </c>
      <c r="E25" s="8">
        <f t="shared" si="16"/>
        <v>0.23954361449677838</v>
      </c>
      <c r="F25" s="8" t="e">
        <f t="shared" si="16"/>
        <v>#DIV/0!</v>
      </c>
      <c r="G25" s="8" t="e">
        <f t="shared" si="16"/>
        <v>#DIV/0!</v>
      </c>
      <c r="H25" s="8" t="e">
        <f t="shared" si="16"/>
        <v>#DIV/0!</v>
      </c>
      <c r="I25" s="8">
        <f>+I16/I15</f>
        <v>0.24357317850790342</v>
      </c>
      <c r="J25" s="8">
        <f t="shared" ref="J25" si="17">+J16/J15</f>
        <v>0.26656463874248199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:5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:5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:5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:5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:5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:5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:5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3:5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3:5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3:5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3:5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3:5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3:5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3:5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3:5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3:5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3:5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3:5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3:5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3:5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3:5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3:5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3:5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3:5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3:5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3:5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3:5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3:5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3:5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3:5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3:5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3:5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3:5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3:5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3:5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3:5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3:5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3:5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3:5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3:5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3:5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3:5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3:5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3:5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3:5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3:5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3:5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3:5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3:5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3:5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3:5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3:5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3:5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3:5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3:5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3:5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3:5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3:5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3:5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3:5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3:5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3:5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3:5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3:5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3:5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3:5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3:5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3:5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3:5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3:5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3:5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3:5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3:5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3:5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3:5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3:5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3:5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3:5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3:5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3:5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3:5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3:5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3:5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3:5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3:5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3:5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3:5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3:5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3:5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3:5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3:5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3:5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3:5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3:5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3:5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3:5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3:5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3:5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3:5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3:5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3:5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3:5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3:5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3:5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3:5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3:5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3:5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3:5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3:5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3:5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3:5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3:5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3:5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3:5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3:5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3:5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3:5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3:5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3:5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3:5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3:5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3:5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3:5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3:5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3:5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3:5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3:5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3:5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3:5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3:5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3:5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3:5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3:5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3:5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3:5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3:5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3:5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3:5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3:5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3:5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3:5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3:5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3:5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3:5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3:5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3:5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3:5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3:5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3:5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3:5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3:5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3:5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3:5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3:5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3:5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3:5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3:5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3:5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3:5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3:5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3:5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3:5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3:5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3:5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3:5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3:5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3:5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3:5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3:5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3:5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3:5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3:5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3:5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3:5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3:5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3:5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3:5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3:5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3:5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3:5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3:5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3:5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3:5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3:5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3:5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3:5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3:5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3:5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3:5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3:5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3:5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3:5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3:5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3:5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3:5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3:5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3:5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3:5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3:5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3:5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3:5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3:5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3:5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3:5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3:5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3:5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3:5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3:5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3:5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3:5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3:5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3:5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3:5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3:5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3:5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3:5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3:5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3:5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3:5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3:5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3:5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3:5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3:5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3:5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3:5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3:5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3:5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3:5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3:5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3:5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3:5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3:5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3:5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3:5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3:5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3:5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3:5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3:5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3:5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3:5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3:5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3:5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3:5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3:5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3:5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3:5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3:5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3:5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3:5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3:5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3:5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3:5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3:5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3:5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3:5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3:5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3:5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3:5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3:5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3:5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3:5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3:5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3:5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3:5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3:5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3:5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3:5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3:5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3:5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3:5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3:5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3:5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3:5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3:5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3:5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3:5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3:5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3:5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3:5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3:5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3:5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3:5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3:5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3:5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3:5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3:5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3:5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3:5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3:5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3:5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3:5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3:5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3:5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3:5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3:5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3:5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3:5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3:5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3:5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3:5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3:5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3:5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3:5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3:5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3:5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3:5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3:5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3:5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3:5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3:5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3:5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3:5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3:5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3:5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3:5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3:5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3:5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3:5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</sheetData>
  <hyperlinks>
    <hyperlink ref="A1" location="Main!A1" display="Main" xr:uid="{58E36728-A6A6-45EA-A9B9-57D79EA830A5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2025-02-01T13:04:24Z</dcterms:created>
  <dcterms:modified xsi:type="dcterms:W3CDTF">2025-09-02T12:11:13Z</dcterms:modified>
</cp:coreProperties>
</file>