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8223DFE-E617-4C2B-AFC6-017330F4B43D}" xr6:coauthVersionLast="47" xr6:coauthVersionMax="47" xr10:uidLastSave="{00000000-0000-0000-0000-000000000000}"/>
  <bookViews>
    <workbookView xWindow="-120" yWindow="-120" windowWidth="38640" windowHeight="21060" xr2:uid="{6B57BD0C-18CC-4F4D-8FF7-4D12034C8D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7" i="1" s="1"/>
  <c r="I3" i="1"/>
  <c r="D6" i="2"/>
  <c r="E6" i="2"/>
  <c r="F6" i="2"/>
  <c r="D20" i="2"/>
  <c r="E20" i="2"/>
  <c r="E11" i="2"/>
  <c r="E14" i="2" s="1"/>
  <c r="E21" i="2" s="1"/>
  <c r="E23" i="2" s="1"/>
  <c r="E25" i="2" s="1"/>
  <c r="E27" i="2" s="1"/>
  <c r="D11" i="2"/>
  <c r="D14" i="2" s="1"/>
  <c r="D21" i="2" s="1"/>
  <c r="D23" i="2" s="1"/>
  <c r="D25" i="2" s="1"/>
  <c r="D27" i="2" s="1"/>
  <c r="F11" i="2"/>
  <c r="F14" i="2" s="1"/>
  <c r="F21" i="2" s="1"/>
  <c r="F23" i="2" s="1"/>
  <c r="F25" i="2" s="1"/>
  <c r="F27" i="2" s="1"/>
</calcChain>
</file>

<file path=xl/sharedStrings.xml><?xml version="1.0" encoding="utf-8"?>
<sst xmlns="http://schemas.openxmlformats.org/spreadsheetml/2006/main" count="48" uniqueCount="46">
  <si>
    <t>Circle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</si>
  <si>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</si>
  <si>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</si>
  <si>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</si>
  <si>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</si>
  <si>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</si>
  <si>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</si>
  <si>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</si>
  <si>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</si>
  <si>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CRCL</t>
  </si>
  <si>
    <t>Notes</t>
  </si>
  <si>
    <t>x</t>
  </si>
  <si>
    <t>IPO - 05.6.25</t>
  </si>
  <si>
    <t xml:space="preserve">$60 B USDC in circulation </t>
  </si>
  <si>
    <t>USDC</t>
  </si>
  <si>
    <t>Stable Coin</t>
  </si>
  <si>
    <t>Main</t>
  </si>
  <si>
    <t>FY22</t>
  </si>
  <si>
    <t>FY23</t>
  </si>
  <si>
    <t>FY24</t>
  </si>
  <si>
    <t>FY25</t>
  </si>
  <si>
    <t>Reserve Income</t>
  </si>
  <si>
    <t>Other Revenue</t>
  </si>
  <si>
    <t>Total Revenue</t>
  </si>
  <si>
    <t>Distribution &amp; Transaction Cost</t>
  </si>
  <si>
    <t>Other Costs</t>
  </si>
  <si>
    <t>Gross Profit</t>
  </si>
  <si>
    <t>Operatign Income</t>
  </si>
  <si>
    <t>Comoensation Expenses</t>
  </si>
  <si>
    <t>G&amp;A</t>
  </si>
  <si>
    <t>D&amp;A</t>
  </si>
  <si>
    <t>IT-Infrastructure</t>
  </si>
  <si>
    <t>Marketing Expense</t>
  </si>
  <si>
    <t>Other Expenses and Impairments</t>
  </si>
  <si>
    <t>Interest Income</t>
  </si>
  <si>
    <t>Pretax Income</t>
  </si>
  <si>
    <t>Tax expense</t>
  </si>
  <si>
    <t>Net Income</t>
  </si>
  <si>
    <t>Loss from discon. Operations</t>
  </si>
  <si>
    <t>Net Income from con. Operations</t>
  </si>
  <si>
    <t>USDC BoP</t>
  </si>
  <si>
    <t>USDC minted</t>
  </si>
  <si>
    <t>USDC redeemed</t>
  </si>
  <si>
    <t>USDC EoP</t>
  </si>
  <si>
    <t>Stable Coin Market Share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</si>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</sst>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1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inmarketcap.com/currencies/usd-coin/" TargetMode="External"/><Relationship Id="rId1" Type="http://schemas.openxmlformats.org/officeDocument/2006/relationships/hyperlink" Target="https://investor.circl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A8F-246A-44D6-8DA0-D56E531392CF}">
  <dimension ref="A1:J16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220.4</v>
      </c>
    </row>
    <row r="3" spans="1:10" x14ac:dyDescent="0.2">
      <c r="H3" s="2" t="s">
        <v>3</v>
      </c>
      <c r="I3" s="4">
        <f>185.168418+22.571697</f>
        <v>207.740115</v>
      </c>
      <c r="J3" s="5" t="s">
        <v>45</v>
      </c>
    </row>
    <row r="4" spans="1:10" x14ac:dyDescent="0.2">
      <c r="B4" s="6" t="s">
        <v>8</v>
      </c>
      <c r="H4" s="2" t="s">
        <v>4</v>
      </c>
      <c r="I4" s="4">
        <f>+I2*I3</f>
        <v>45785.921346000003</v>
      </c>
    </row>
    <row r="5" spans="1:10" x14ac:dyDescent="0.2">
      <c r="B5" s="2" t="s">
        <v>9</v>
      </c>
      <c r="H5" s="2" t="s">
        <v>5</v>
      </c>
      <c r="I5" s="4">
        <f>846.606+274.539</f>
        <v>1121.145</v>
      </c>
      <c r="J5" s="5" t="s">
        <v>45</v>
      </c>
    </row>
    <row r="6" spans="1:10" x14ac:dyDescent="0.2">
      <c r="H6" s="2" t="s">
        <v>6</v>
      </c>
      <c r="I6" s="4">
        <v>37.414000000000001</v>
      </c>
      <c r="J6" s="5" t="s">
        <v>45</v>
      </c>
    </row>
    <row r="7" spans="1:10" x14ac:dyDescent="0.2">
      <c r="H7" s="2" t="s">
        <v>7</v>
      </c>
      <c r="I7" s="4">
        <f>+I4-I5+I6</f>
        <v>44702.190346000003</v>
      </c>
    </row>
    <row r="13" spans="1:10" x14ac:dyDescent="0.2">
      <c r="A13" s="7" t="s">
        <v>11</v>
      </c>
      <c r="B13" s="8" t="s">
        <v>10</v>
      </c>
    </row>
    <row r="14" spans="1:10" x14ac:dyDescent="0.2">
      <c r="B14" s="2" t="s">
        <v>12</v>
      </c>
    </row>
    <row r="15" spans="1:10" x14ac:dyDescent="0.2">
      <c r="B15" s="6" t="s">
        <v>14</v>
      </c>
      <c r="C15" s="2" t="s">
        <v>15</v>
      </c>
    </row>
    <row r="16" spans="1:10" x14ac:dyDescent="0.2">
      <c r="B16" s="2" t="s">
        <v>13</v>
      </c>
    </row>
  </sheetData>
  <hyperlinks>
    <hyperlink ref="B4" r:id="rId1" xr:uid="{393D803B-DF82-444F-A81F-5D786CBE4A21}"/>
    <hyperlink ref="B15" r:id="rId2" xr:uid="{3A94B3A3-C932-4BA4-A340-A2246FE9DE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C6BA-3D42-47C8-A3F0-B59BCC55C1EF}">
  <dimension ref="A1:AZ62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8.5703125" style="2" customWidth="1"/>
    <col min="3" max="16384" width="9.140625" style="2"/>
  </cols>
  <sheetData>
    <row r="1" spans="1:52" x14ac:dyDescent="0.2">
      <c r="A1" s="6" t="s">
        <v>16</v>
      </c>
    </row>
    <row r="2" spans="1:52" x14ac:dyDescent="0.2">
      <c r="D2" s="5" t="s">
        <v>17</v>
      </c>
      <c r="E2" s="5" t="s">
        <v>18</v>
      </c>
      <c r="F2" s="5" t="s">
        <v>19</v>
      </c>
      <c r="G2" s="5" t="s">
        <v>20</v>
      </c>
    </row>
    <row r="3" spans="1:52" x14ac:dyDescent="0.2">
      <c r="B3" s="2" t="s">
        <v>40</v>
      </c>
      <c r="C3" s="3"/>
      <c r="D3" s="3">
        <v>42416</v>
      </c>
      <c r="E3" s="3">
        <v>44554</v>
      </c>
      <c r="F3" s="3">
        <v>24412</v>
      </c>
      <c r="G3" s="3"/>
    </row>
    <row r="4" spans="1:52" x14ac:dyDescent="0.2">
      <c r="B4" s="2" t="s">
        <v>41</v>
      </c>
      <c r="C4" s="3"/>
      <c r="D4" s="3">
        <v>167609</v>
      </c>
      <c r="E4" s="3">
        <v>95833</v>
      </c>
      <c r="F4" s="3">
        <v>141342</v>
      </c>
      <c r="G4" s="3"/>
    </row>
    <row r="5" spans="1:52" x14ac:dyDescent="0.2">
      <c r="B5" s="2" t="s">
        <v>42</v>
      </c>
      <c r="C5" s="3"/>
      <c r="D5" s="3">
        <v>165471</v>
      </c>
      <c r="E5" s="3">
        <v>115975</v>
      </c>
      <c r="F5" s="3">
        <v>121897</v>
      </c>
      <c r="G5" s="3"/>
    </row>
    <row r="6" spans="1:52" x14ac:dyDescent="0.2">
      <c r="B6" s="2" t="s">
        <v>43</v>
      </c>
      <c r="C6" s="3"/>
      <c r="D6" s="3">
        <f>+D3+D4-D5</f>
        <v>44554</v>
      </c>
      <c r="E6" s="3">
        <f>+E3+E4-E5</f>
        <v>24412</v>
      </c>
      <c r="F6" s="3">
        <f>+F3+F4-F5</f>
        <v>43857</v>
      </c>
      <c r="G6" s="3"/>
    </row>
    <row r="7" spans="1:52" x14ac:dyDescent="0.2">
      <c r="B7" s="2" t="s">
        <v>44</v>
      </c>
      <c r="C7" s="3"/>
      <c r="D7" s="3">
        <v>0.35</v>
      </c>
      <c r="E7" s="3">
        <v>0.28999999999999998</v>
      </c>
      <c r="F7" s="3">
        <v>0.24</v>
      </c>
      <c r="G7" s="3"/>
    </row>
    <row r="8" spans="1:52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">
      <c r="B9" s="2" t="s">
        <v>21</v>
      </c>
      <c r="C9" s="4"/>
      <c r="D9" s="4">
        <v>735.88499999999999</v>
      </c>
      <c r="E9" s="4">
        <v>1430.606</v>
      </c>
      <c r="F9" s="4">
        <v>1661.0840000000001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">
      <c r="B10" s="2" t="s">
        <v>22</v>
      </c>
      <c r="C10" s="4"/>
      <c r="D10" s="4">
        <v>36.167000000000002</v>
      </c>
      <c r="E10" s="4">
        <v>19.86</v>
      </c>
      <c r="F10" s="4">
        <v>15.169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2">
      <c r="B11" s="1" t="s">
        <v>23</v>
      </c>
      <c r="C11" s="4"/>
      <c r="D11" s="9">
        <f t="shared" ref="D11:E11" si="0">+D9+D10</f>
        <v>772.05200000000002</v>
      </c>
      <c r="E11" s="9">
        <f t="shared" si="0"/>
        <v>1450.4659999999999</v>
      </c>
      <c r="F11" s="9">
        <f>+F9+F10</f>
        <v>1676.2530000000002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2">
      <c r="B12" s="2" t="s">
        <v>24</v>
      </c>
      <c r="C12" s="4"/>
      <c r="D12" s="4">
        <v>286.95299999999997</v>
      </c>
      <c r="E12" s="4">
        <v>719.80600000000004</v>
      </c>
      <c r="F12" s="4">
        <v>1010.811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2">
      <c r="B13" s="2" t="s">
        <v>25</v>
      </c>
      <c r="C13" s="4"/>
      <c r="D13" s="4">
        <v>22.401</v>
      </c>
      <c r="E13" s="4">
        <v>7.9180000000000001</v>
      </c>
      <c r="F13" s="4">
        <v>6.5529999999999999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">
      <c r="B14" s="2" t="s">
        <v>26</v>
      </c>
      <c r="C14" s="4"/>
      <c r="D14" s="4">
        <f t="shared" ref="D14:E14" si="1">+D11-SUM(D12:D13)</f>
        <v>462.69800000000004</v>
      </c>
      <c r="E14" s="4">
        <f t="shared" si="1"/>
        <v>722.74199999999985</v>
      </c>
      <c r="F14" s="4">
        <f>+F11-SUM(F12:F13)</f>
        <v>658.88900000000012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">
      <c r="B15" s="2" t="s">
        <v>28</v>
      </c>
      <c r="C15" s="4"/>
      <c r="D15" s="4">
        <v>212.96100000000001</v>
      </c>
      <c r="E15" s="4">
        <v>296.05500000000001</v>
      </c>
      <c r="F15" s="4">
        <v>263.41000000000003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">
      <c r="B16" s="2" t="s">
        <v>29</v>
      </c>
      <c r="C16" s="4"/>
      <c r="D16" s="4">
        <v>82.272000000000006</v>
      </c>
      <c r="E16" s="4">
        <v>100.128</v>
      </c>
      <c r="F16" s="4">
        <v>137.28299999999999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2:52" x14ac:dyDescent="0.2">
      <c r="B17" s="2" t="s">
        <v>30</v>
      </c>
      <c r="C17" s="4"/>
      <c r="D17" s="4">
        <v>13.276999999999999</v>
      </c>
      <c r="E17" s="4">
        <v>34.887</v>
      </c>
      <c r="F17" s="4">
        <v>50.853999999999999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2:52" x14ac:dyDescent="0.2">
      <c r="B18" s="2" t="s">
        <v>31</v>
      </c>
      <c r="C18" s="4"/>
      <c r="D18" s="4">
        <v>11.835000000000001</v>
      </c>
      <c r="E18" s="4">
        <v>20.722000000000001</v>
      </c>
      <c r="F18" s="4">
        <v>27.109000000000002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2:52" x14ac:dyDescent="0.2">
      <c r="B19" s="2" t="s">
        <v>32</v>
      </c>
      <c r="C19" s="4"/>
      <c r="D19" s="4">
        <v>78.838999999999999</v>
      </c>
      <c r="E19" s="4">
        <v>36.543999999999997</v>
      </c>
      <c r="F19" s="4">
        <v>17.326000000000001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2:52" x14ac:dyDescent="0.2">
      <c r="B20" s="2" t="s">
        <v>33</v>
      </c>
      <c r="C20" s="4"/>
      <c r="D20" s="4">
        <f>44.194+57.436</f>
        <v>101.63</v>
      </c>
      <c r="E20" s="4">
        <f>-21.634-13.488</f>
        <v>-35.122</v>
      </c>
      <c r="F20" s="4">
        <v>-4.2510000000000003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2:52" x14ac:dyDescent="0.2">
      <c r="B21" s="2" t="s">
        <v>27</v>
      </c>
      <c r="C21" s="4"/>
      <c r="D21" s="4">
        <f t="shared" ref="D21:E21" si="2">+D14-SUM(D15:D20)</f>
        <v>-38.115999999999929</v>
      </c>
      <c r="E21" s="4">
        <f t="shared" si="2"/>
        <v>269.52799999999991</v>
      </c>
      <c r="F21" s="4">
        <f>+F14-SUM(F15:F20)</f>
        <v>167.15800000000013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2:52" x14ac:dyDescent="0.2">
      <c r="B22" s="2" t="s">
        <v>34</v>
      </c>
      <c r="C22" s="4"/>
      <c r="D22" s="4">
        <v>-720.39300000000003</v>
      </c>
      <c r="E22" s="4">
        <v>49.420999999999999</v>
      </c>
      <c r="F22" s="4">
        <v>54.415999999999997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2:52" x14ac:dyDescent="0.2">
      <c r="B23" s="2" t="s">
        <v>35</v>
      </c>
      <c r="C23" s="4"/>
      <c r="D23" s="4">
        <f t="shared" ref="D23:E23" si="3">+D21+D22</f>
        <v>-758.50900000000001</v>
      </c>
      <c r="E23" s="4">
        <f t="shared" si="3"/>
        <v>318.9489999999999</v>
      </c>
      <c r="F23" s="4">
        <f>+F21+F22</f>
        <v>221.57400000000013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2:52" x14ac:dyDescent="0.2">
      <c r="B24" s="2" t="s">
        <v>36</v>
      </c>
      <c r="C24" s="4"/>
      <c r="D24" s="4">
        <v>3.2629999999999999</v>
      </c>
      <c r="E24" s="4">
        <v>47.4</v>
      </c>
      <c r="F24" s="4">
        <v>64.582999999999998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2:52" x14ac:dyDescent="0.2">
      <c r="B25" s="2" t="s">
        <v>39</v>
      </c>
      <c r="C25" s="4"/>
      <c r="D25" s="4">
        <f t="shared" ref="D25:E25" si="4">+D23-D24</f>
        <v>-761.77200000000005</v>
      </c>
      <c r="E25" s="4">
        <f t="shared" si="4"/>
        <v>271.54899999999992</v>
      </c>
      <c r="F25" s="4">
        <f>+F23-F24</f>
        <v>156.99100000000013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2:52" x14ac:dyDescent="0.2">
      <c r="B26" s="2" t="s">
        <v>38</v>
      </c>
      <c r="C26" s="4"/>
      <c r="D26" s="4">
        <v>7.0750000000000002</v>
      </c>
      <c r="E26" s="4">
        <v>3.9870000000000001</v>
      </c>
      <c r="F26" s="4">
        <v>1.3240000000000001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2:52" x14ac:dyDescent="0.2">
      <c r="B27" s="2" t="s">
        <v>37</v>
      </c>
      <c r="C27" s="4"/>
      <c r="D27" s="4">
        <f>+D25-D26</f>
        <v>-768.84700000000009</v>
      </c>
      <c r="E27" s="4">
        <f t="shared" ref="E27:F27" si="5">+E25-E26</f>
        <v>267.5619999999999</v>
      </c>
      <c r="F27" s="4">
        <f t="shared" si="5"/>
        <v>155.66700000000012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2:52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2:52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2:52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2:52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2:52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3:52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3:52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3:52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3:52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3:52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3:52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3:52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3:52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3:52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3:52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3:52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3:52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3:52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3:52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3:52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3:52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3:52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3:52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3:52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3:52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3:52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3:52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3:52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3:52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3:52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3:52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3:52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3:52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3:52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3:52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3:52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3:52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3:52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3:52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3:52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3:52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3:52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3:52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3:52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3:52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3:52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3:52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3:52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3:52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3:52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3:52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3:52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3:52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3:52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3:52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3:52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3:52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3:52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3:52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3:52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3:52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3:52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3:52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3:52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3:52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3:52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3:52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3:52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3:52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3:52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3:52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3:52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3:52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3:52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3:52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3:52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3:52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3:52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3:52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3:52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3:52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3:52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3:52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3:52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3:52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3:52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3:52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3:52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3:52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3:52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3:52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3:52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3:52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3:52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3:52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3:52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3:52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3:52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3:52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3:52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3:52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3:52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3:52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3:52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3:52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3:52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3:52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3:52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3:52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3:52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3:52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3:52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3:52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3:52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3:52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3:52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3:52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3:52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3:52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3:52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3:52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3:52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3:52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3:52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3:52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3:52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3:52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3:52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3:52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3:52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3:52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3:52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3:52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3:52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3:52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3:52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3:52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3:52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3:52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3:52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3:52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3:52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3:52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3:52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3:52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3:52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3:52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3:52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3:52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3:52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3:52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3:52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3:52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3:52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3:52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3:52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3:52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3:52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3:52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3:52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3:52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3:52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3:52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3:52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3:52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3:52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3:52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3:52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3:52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3:52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3:52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3:52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3:52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3:52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3:52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3:52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3:52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3:52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3:52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3:52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3:52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3:5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3:5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3:5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3:5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3:5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3:5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3:5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3:5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3:5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3:5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3:5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3:5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3:5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3:5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3:5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3:5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3:5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3:5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3:5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3:5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3:5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3:5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3:5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3:5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3:5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3:5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3:5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3:5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3:5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3:5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3:5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3:5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3:5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3:5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3:5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3:5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3:5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3:5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3:5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3:5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3:5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3:5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3:5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3:5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3:5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3:5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3:5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3:5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3:5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3:5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3:5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3:5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3:5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3:5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3:5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3:5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3:5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3:5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3:5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3:52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3:52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3:52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3:52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3:52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3:52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3:52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3:52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3:52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3:52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3:52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3:52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3:52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3:52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3:52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3:52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3:52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3:52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3:52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3:52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3:52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3:52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3:52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3:52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3:52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3:52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3:52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3:52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3:52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3:52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3:52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3:52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3:52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3:52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3:52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3:52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3:52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3:52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3:52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3:52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3:52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3:52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3:52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3:52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3:52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3:52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3:52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3:52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3:52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3:52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3:52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3:52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3:52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3:52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3:52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3:52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3:52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3:52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3:52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3:52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3:52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3:52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3:52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3:52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3:52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3:52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3:52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3:52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3:52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3:52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3:52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3:52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3:52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3:52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3:52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3:52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3:52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3:52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3:52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3:52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3:52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3:52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3:52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3:52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3:52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3:52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3:52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3:52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3:52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3:52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3:52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3:52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3:52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3:52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3:52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3:52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3:52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3:52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3:52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3:52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3:52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3:52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3:52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3:52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3:52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3:52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3:52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3:52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3:52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3:52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3:52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3:52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3:52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3:52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3:52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3:52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3:52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3:52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3:52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3:52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3:52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3:52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3:52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3:52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3:52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3:52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3:52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3:52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3:52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3:52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3:52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3:52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3:52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3:52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3:52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3:52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3:52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3:52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3:52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3:52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3:52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3:52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3:52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3:52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3:52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3:52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3:52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3:52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3:52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3:52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3:52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3:52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3:52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3:52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3:52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3:52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3:52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3:52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3:52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3:52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3:52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3:52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3:52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3:52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3:52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3:52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3:52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3:52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3:52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3:52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3:52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3:52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3:52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3:52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3:52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3:52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3:52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3:52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3:52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3:52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3:52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3:52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3:52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3:52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pans="3:52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pans="3:52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pans="3:52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pans="3:52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pans="3:52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pans="3:52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pans="3:52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pans="3:52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pans="3:52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pans="3:52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pans="3:52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pans="3:52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pans="3:52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pans="3:52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pans="3:52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pans="3:52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pans="3:52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pans="3:52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pans="3:52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pans="3:52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pans="3:52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pans="3:52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pans="3:52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pans="3:52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pans="3:52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pans="3:52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pans="3:52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spans="3:52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spans="3:52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spans="3:52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spans="3:52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spans="3:52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spans="3:52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spans="3:52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spans="3:52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spans="3:52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spans="3:52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spans="3:52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spans="3:52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spans="3:52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spans="3:52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spans="3:52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 spans="3:52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 spans="3:52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 spans="3:52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 spans="3:52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 spans="3:52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 spans="3:52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 spans="3:52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 spans="3:52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 spans="3:52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 spans="3:52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 spans="3:52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 spans="3:52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 spans="3:52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 spans="3:52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 spans="3:52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 spans="3:52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 spans="3:52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 spans="3:52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 spans="3:52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 spans="3:52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 spans="3:52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 spans="3:52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 spans="3:52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 spans="3:52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 spans="3:52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spans="3:52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 spans="3:52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 spans="3:52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 spans="3:52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 spans="3:52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 spans="3:52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spans="3:52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 spans="3:52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spans="3:52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spans="3:52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spans="3:52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spans="3:52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spans="3:52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spans="3:52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spans="3:52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spans="3:52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spans="3:52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 spans="3:52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 spans="3:52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 spans="3:52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 spans="3:52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 spans="3:52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 spans="3:52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 spans="3:52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spans="3:52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 spans="3:52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 spans="3:52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 spans="3:52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 spans="3:52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 spans="3:52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spans="3:52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spans="3:52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spans="3:52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spans="3:52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spans="3:52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spans="3:52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spans="3:52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spans="3:52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spans="3:52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spans="3:52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spans="3:52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spans="3:52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spans="3:52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spans="3:52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spans="3:52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spans="3:52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 spans="3:52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spans="3:52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spans="3:52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 spans="3:52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spans="3:52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spans="3:52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 spans="3:52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spans="3:52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spans="3:52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spans="3:52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spans="3:52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spans="3:52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spans="3:52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spans="3:52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spans="3:52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spans="3:52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spans="3:52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spans="3:52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pans="3:52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spans="3:52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spans="3:52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</row>
    <row r="586" spans="3:52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</row>
    <row r="587" spans="3:52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</row>
    <row r="588" spans="3:52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</row>
    <row r="589" spans="3:52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</row>
    <row r="590" spans="3:52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</row>
    <row r="591" spans="3:52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</row>
    <row r="592" spans="3:52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</row>
    <row r="593" spans="3:52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</row>
    <row r="594" spans="3:52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</row>
    <row r="595" spans="3:52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</row>
    <row r="596" spans="3:52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</row>
    <row r="597" spans="3:52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</row>
    <row r="598" spans="3:52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</row>
    <row r="599" spans="3:52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</row>
    <row r="600" spans="3:52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</row>
    <row r="601" spans="3:52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</row>
    <row r="602" spans="3:52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</row>
    <row r="603" spans="3:52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</row>
    <row r="604" spans="3:52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</row>
    <row r="605" spans="3:52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</row>
    <row r="606" spans="3:52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</row>
    <row r="607" spans="3:52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</row>
    <row r="608" spans="3:52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</row>
    <row r="609" spans="3:52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</row>
    <row r="610" spans="3:52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</row>
    <row r="611" spans="3:52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</row>
    <row r="612" spans="3:52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</row>
    <row r="613" spans="3:52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</row>
    <row r="614" spans="3:52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</row>
    <row r="615" spans="3:52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</row>
    <row r="616" spans="3:52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</row>
    <row r="617" spans="3:52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</row>
    <row r="618" spans="3:52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</row>
    <row r="619" spans="3:52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</row>
    <row r="620" spans="3:52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</row>
    <row r="621" spans="3:52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 spans="3:52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</row>
    <row r="623" spans="3:52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</row>
    <row r="624" spans="3:52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</row>
    <row r="625" spans="3:52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</row>
  </sheetData>
  <hyperlinks>
    <hyperlink ref="A1" location="Main!A1" display="Main" xr:uid="{C97938D4-C91F-40E4-A103-BC190E6E00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2025-06-06T11:53:36Z</dcterms:created>
  <dcterms:modified xsi:type="dcterms:W3CDTF">2025-09-02T12:13:47Z</dcterms:modified>
</cp:coreProperties>
</file>