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713AF0C6-B480-4E14-AAD3-9FC16C73F188}" xr6:coauthVersionLast="47" xr6:coauthVersionMax="47" xr10:uidLastSave="{00000000-0000-0000-0000-000000000000}"/>
  <bookViews>
    <workbookView xWindow="-120" yWindow="-120" windowWidth="38640" windowHeight="21060" activeTab="1" xr2:uid="{C9B5B8DF-7EAB-4339-B0EF-3E91D002C2E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2" l="1"/>
  <c r="I13" i="2"/>
  <c r="G13" i="2"/>
  <c r="F13" i="2"/>
  <c r="E13" i="2"/>
  <c r="D13" i="2"/>
  <c r="C13" i="2"/>
  <c r="D11" i="2"/>
  <c r="J11" i="2"/>
  <c r="I11" i="2"/>
  <c r="G11" i="2"/>
  <c r="F11" i="2"/>
  <c r="E11" i="2"/>
  <c r="C11" i="2"/>
  <c r="D9" i="2"/>
  <c r="J9" i="2"/>
  <c r="I9" i="2"/>
  <c r="G9" i="2"/>
  <c r="F9" i="2"/>
  <c r="E9" i="2"/>
  <c r="C9" i="2"/>
  <c r="D15" i="2"/>
  <c r="H13" i="2"/>
  <c r="H15" i="2" s="1"/>
  <c r="H11" i="2"/>
  <c r="H9" i="2"/>
  <c r="G5" i="2"/>
  <c r="F5" i="2"/>
  <c r="E5" i="2"/>
  <c r="D5" i="2"/>
  <c r="C5" i="2"/>
  <c r="J5" i="2"/>
  <c r="I5" i="2"/>
  <c r="H5" i="2"/>
  <c r="K8" i="1"/>
  <c r="K6" i="1"/>
  <c r="K5" i="1"/>
</calcChain>
</file>

<file path=xl/sharedStrings.xml><?xml version="1.0" encoding="utf-8"?>
<sst xmlns="http://schemas.openxmlformats.org/spreadsheetml/2006/main" count="39" uniqueCount="35">
  <si>
    <t>CRSP</t>
  </si>
  <si>
    <t>IR</t>
  </si>
  <si>
    <t>Crispr Therapeutics</t>
  </si>
  <si>
    <t>Price</t>
  </si>
  <si>
    <t>Shares</t>
  </si>
  <si>
    <t>MC</t>
  </si>
  <si>
    <t>Cash</t>
  </si>
  <si>
    <t>Debt</t>
  </si>
  <si>
    <t>EV</t>
  </si>
  <si>
    <t>Main</t>
  </si>
  <si>
    <t>Q123</t>
  </si>
  <si>
    <t>Q223</t>
  </si>
  <si>
    <t>Q323</t>
  </si>
  <si>
    <t>Q423</t>
  </si>
  <si>
    <t>Q124</t>
  </si>
  <si>
    <t>Q224</t>
  </si>
  <si>
    <t>Q324</t>
  </si>
  <si>
    <t>Q424</t>
  </si>
  <si>
    <t>Notes</t>
  </si>
  <si>
    <t>CRISPR/Cas9-based therapeutics</t>
  </si>
  <si>
    <t>CASGEVY (exagamglogene autotemcel [exa-cel])</t>
  </si>
  <si>
    <t>FDA Approval 2023:</t>
  </si>
  <si>
    <t>SEC</t>
  </si>
  <si>
    <t>Grant Revenue</t>
  </si>
  <si>
    <t>Total Revenue</t>
  </si>
  <si>
    <t>R&amp;D</t>
  </si>
  <si>
    <t>G&amp;A</t>
  </si>
  <si>
    <t>Colloboration Expense</t>
  </si>
  <si>
    <t>Colloboration Revenue</t>
  </si>
  <si>
    <t>Operating Income</t>
  </si>
  <si>
    <t>Other Income</t>
  </si>
  <si>
    <t>Pretax Income</t>
  </si>
  <si>
    <t>Income Tax</t>
  </si>
  <si>
    <t>Net Income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</si>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</sst>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;\(#,##0.0\)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0" fontId="4" fillId="0" borderId="0" xfId="1" applyFont="1"/>
    <xf numFmtId="0" fontId="1" fillId="0" borderId="0" xfId="0" applyFont="1" applyAlignment="1">
      <alignment horizontal="right"/>
    </xf>
    <xf numFmtId="0" fontId="5" fillId="0" borderId="0" xfId="0" applyFont="1"/>
    <xf numFmtId="164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ec.gov/edgar/browse/?CIK=1674416&amp;owner=exclude" TargetMode="External"/><Relationship Id="rId1" Type="http://schemas.openxmlformats.org/officeDocument/2006/relationships/hyperlink" Target="https://ir.crisprtx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D834B-CEDD-4321-A9AB-A52923F4FD23}">
  <dimension ref="A1:L17"/>
  <sheetViews>
    <sheetView workbookViewId="0">
      <selection activeCell="A2" sqref="A2"/>
    </sheetView>
  </sheetViews>
  <sheetFormatPr defaultRowHeight="12.75" x14ac:dyDescent="0.2"/>
  <cols>
    <col min="1" max="1" width="4.28515625" style="2" customWidth="1"/>
    <col min="2" max="16384" width="9.140625" style="2"/>
  </cols>
  <sheetData>
    <row r="1" spans="1:12" x14ac:dyDescent="0.2">
      <c r="A1" s="1" t="s">
        <v>2</v>
      </c>
    </row>
    <row r="3" spans="1:12" x14ac:dyDescent="0.2">
      <c r="B3" s="2" t="s">
        <v>0</v>
      </c>
      <c r="J3" s="2" t="s">
        <v>3</v>
      </c>
      <c r="K3" s="3">
        <v>45</v>
      </c>
    </row>
    <row r="4" spans="1:12" x14ac:dyDescent="0.2">
      <c r="B4" s="4" t="s">
        <v>22</v>
      </c>
      <c r="C4" s="4" t="s">
        <v>1</v>
      </c>
      <c r="J4" s="2" t="s">
        <v>4</v>
      </c>
      <c r="K4" s="3">
        <v>85.168158000000005</v>
      </c>
      <c r="L4" s="5" t="s">
        <v>15</v>
      </c>
    </row>
    <row r="5" spans="1:12" x14ac:dyDescent="0.2">
      <c r="J5" s="2" t="s">
        <v>5</v>
      </c>
      <c r="K5" s="3">
        <f>K3*K4</f>
        <v>3832.5671100000004</v>
      </c>
    </row>
    <row r="6" spans="1:12" x14ac:dyDescent="0.2">
      <c r="J6" s="2" t="s">
        <v>6</v>
      </c>
      <c r="K6" s="3">
        <f>484.472+1517.147</f>
        <v>2001.6189999999999</v>
      </c>
      <c r="L6" s="5" t="s">
        <v>15</v>
      </c>
    </row>
    <row r="7" spans="1:12" x14ac:dyDescent="0.2">
      <c r="J7" s="2" t="s">
        <v>7</v>
      </c>
      <c r="K7" s="3">
        <v>0</v>
      </c>
      <c r="L7" s="5" t="s">
        <v>15</v>
      </c>
    </row>
    <row r="8" spans="1:12" x14ac:dyDescent="0.2">
      <c r="J8" s="2" t="s">
        <v>8</v>
      </c>
      <c r="K8" s="3">
        <f>K5-K6</f>
        <v>1830.9481100000005</v>
      </c>
    </row>
    <row r="13" spans="1:12" x14ac:dyDescent="0.2">
      <c r="B13" s="6" t="s">
        <v>18</v>
      </c>
    </row>
    <row r="14" spans="1:12" x14ac:dyDescent="0.2">
      <c r="B14" s="2" t="s">
        <v>19</v>
      </c>
    </row>
    <row r="16" spans="1:12" x14ac:dyDescent="0.2">
      <c r="B16" s="2" t="s">
        <v>21</v>
      </c>
    </row>
    <row r="17" spans="2:2" x14ac:dyDescent="0.2">
      <c r="B17" s="2" t="s">
        <v>20</v>
      </c>
    </row>
  </sheetData>
  <hyperlinks>
    <hyperlink ref="C4" r:id="rId1" xr:uid="{7776C4C5-EC41-46EB-8443-64E5600B4D38}"/>
    <hyperlink ref="B4" r:id="rId2" xr:uid="{7CD8159F-9DBF-4CDF-8658-8849BC01D3C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D1EE8-ECA3-4AA6-BC6A-0845E5A3469F}">
  <dimension ref="A1:P20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" sqref="B4"/>
    </sheetView>
  </sheetViews>
  <sheetFormatPr defaultRowHeight="12.75" x14ac:dyDescent="0.2"/>
  <cols>
    <col min="1" max="1" width="4.7109375" style="2" bestFit="1" customWidth="1"/>
    <col min="2" max="2" width="20.7109375" style="2" bestFit="1" customWidth="1"/>
    <col min="3" max="16384" width="9.140625" style="2"/>
  </cols>
  <sheetData>
    <row r="1" spans="1:16" x14ac:dyDescent="0.2">
      <c r="A1" s="4" t="s">
        <v>9</v>
      </c>
    </row>
    <row r="2" spans="1:16" x14ac:dyDescent="0.2"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5" t="s">
        <v>15</v>
      </c>
      <c r="I2" s="5" t="s">
        <v>16</v>
      </c>
      <c r="J2" s="5" t="s">
        <v>17</v>
      </c>
    </row>
    <row r="3" spans="1:16" x14ac:dyDescent="0.2">
      <c r="B3" s="2" t="s">
        <v>28</v>
      </c>
      <c r="C3" s="3"/>
      <c r="D3" s="3">
        <v>70</v>
      </c>
      <c r="E3" s="3"/>
      <c r="F3" s="3"/>
      <c r="G3" s="3"/>
      <c r="H3" s="3">
        <v>0</v>
      </c>
      <c r="I3" s="3"/>
      <c r="J3" s="3"/>
      <c r="K3" s="3"/>
    </row>
    <row r="4" spans="1:16" x14ac:dyDescent="0.2">
      <c r="B4" s="2" t="s">
        <v>23</v>
      </c>
      <c r="C4" s="3"/>
      <c r="D4" s="3">
        <v>0</v>
      </c>
      <c r="E4" s="3"/>
      <c r="F4" s="3"/>
      <c r="G4" s="3"/>
      <c r="H4" s="3">
        <v>0.51700000000000002</v>
      </c>
      <c r="I4" s="3"/>
      <c r="J4" s="3"/>
      <c r="K4" s="3"/>
    </row>
    <row r="5" spans="1:16" x14ac:dyDescent="0.2">
      <c r="B5" s="1" t="s">
        <v>24</v>
      </c>
      <c r="C5" s="7">
        <f t="shared" ref="C5:G5" si="0">C3+C4</f>
        <v>0</v>
      </c>
      <c r="D5" s="7">
        <f t="shared" si="0"/>
        <v>70</v>
      </c>
      <c r="E5" s="7">
        <f t="shared" si="0"/>
        <v>0</v>
      </c>
      <c r="F5" s="7">
        <f t="shared" si="0"/>
        <v>0</v>
      </c>
      <c r="G5" s="7">
        <f t="shared" si="0"/>
        <v>0</v>
      </c>
      <c r="H5" s="7">
        <f>H3+H4</f>
        <v>0.51700000000000002</v>
      </c>
      <c r="I5" s="7">
        <f t="shared" ref="I5:J5" si="1">I3+I4</f>
        <v>0</v>
      </c>
      <c r="J5" s="7">
        <f t="shared" si="1"/>
        <v>0</v>
      </c>
      <c r="K5" s="3"/>
    </row>
    <row r="6" spans="1:16" x14ac:dyDescent="0.2">
      <c r="B6" s="2" t="s">
        <v>25</v>
      </c>
      <c r="C6" s="3"/>
      <c r="D6" s="3">
        <v>101.55500000000001</v>
      </c>
      <c r="E6" s="3"/>
      <c r="F6" s="3"/>
      <c r="G6" s="3"/>
      <c r="H6" s="3">
        <v>80.165000000000006</v>
      </c>
      <c r="I6" s="3"/>
      <c r="J6" s="3"/>
      <c r="K6" s="3"/>
    </row>
    <row r="7" spans="1:16" x14ac:dyDescent="0.2">
      <c r="B7" s="2" t="s">
        <v>26</v>
      </c>
      <c r="C7" s="3"/>
      <c r="D7" s="3">
        <v>19.032</v>
      </c>
      <c r="E7" s="3"/>
      <c r="F7" s="3"/>
      <c r="G7" s="3"/>
      <c r="H7" s="3">
        <v>19.481000000000002</v>
      </c>
      <c r="I7" s="3"/>
      <c r="J7" s="3"/>
      <c r="K7" s="3"/>
    </row>
    <row r="8" spans="1:16" x14ac:dyDescent="0.2">
      <c r="B8" s="2" t="s">
        <v>27</v>
      </c>
      <c r="C8" s="3"/>
      <c r="D8" s="3">
        <v>44.636000000000003</v>
      </c>
      <c r="E8" s="3"/>
      <c r="F8" s="3"/>
      <c r="G8" s="3"/>
      <c r="H8" s="3">
        <v>52.131</v>
      </c>
      <c r="I8" s="3"/>
      <c r="J8" s="3"/>
      <c r="K8" s="3"/>
    </row>
    <row r="9" spans="1:16" x14ac:dyDescent="0.2">
      <c r="B9" s="2" t="s">
        <v>29</v>
      </c>
      <c r="C9" s="3">
        <f t="shared" ref="C9:G9" si="2">C5-SUM(C6:C8)</f>
        <v>0</v>
      </c>
      <c r="D9" s="3">
        <f>D5-SUM(D6:D8)</f>
        <v>-95.223000000000013</v>
      </c>
      <c r="E9" s="3">
        <f t="shared" si="2"/>
        <v>0</v>
      </c>
      <c r="F9" s="3">
        <f t="shared" si="2"/>
        <v>0</v>
      </c>
      <c r="G9" s="3">
        <f t="shared" si="2"/>
        <v>0</v>
      </c>
      <c r="H9" s="3">
        <f>H5-SUM(H6:H8)</f>
        <v>-151.26000000000002</v>
      </c>
      <c r="I9" s="3">
        <f t="shared" ref="I9:J9" si="3">I5-SUM(I6:I8)</f>
        <v>0</v>
      </c>
      <c r="J9" s="3">
        <f t="shared" si="3"/>
        <v>0</v>
      </c>
      <c r="K9" s="3"/>
    </row>
    <row r="10" spans="1:16" x14ac:dyDescent="0.2">
      <c r="B10" s="2" t="s">
        <v>30</v>
      </c>
      <c r="C10" s="3"/>
      <c r="D10" s="3">
        <v>18.405999999999999</v>
      </c>
      <c r="E10" s="3"/>
      <c r="F10" s="3"/>
      <c r="G10" s="3"/>
      <c r="H10" s="3">
        <v>26.138999999999999</v>
      </c>
      <c r="I10" s="3"/>
      <c r="J10" s="3"/>
      <c r="K10" s="3"/>
    </row>
    <row r="11" spans="1:16" x14ac:dyDescent="0.2">
      <c r="B11" s="2" t="s">
        <v>31</v>
      </c>
      <c r="C11" s="3">
        <f t="shared" ref="C11:G11" si="4">C9+C10</f>
        <v>0</v>
      </c>
      <c r="D11" s="3">
        <f>D9+D10</f>
        <v>-76.817000000000007</v>
      </c>
      <c r="E11" s="3">
        <f t="shared" si="4"/>
        <v>0</v>
      </c>
      <c r="F11" s="3">
        <f t="shared" si="4"/>
        <v>0</v>
      </c>
      <c r="G11" s="3">
        <f t="shared" si="4"/>
        <v>0</v>
      </c>
      <c r="H11" s="3">
        <f>H9+H10</f>
        <v>-125.12100000000002</v>
      </c>
      <c r="I11" s="3">
        <f t="shared" ref="I11:J11" si="5">I9+I10</f>
        <v>0</v>
      </c>
      <c r="J11" s="3">
        <f t="shared" si="5"/>
        <v>0</v>
      </c>
      <c r="K11" s="3"/>
    </row>
    <row r="12" spans="1:16" x14ac:dyDescent="0.2">
      <c r="B12" s="2" t="s">
        <v>32</v>
      </c>
      <c r="C12" s="3"/>
      <c r="D12" s="3">
        <v>0.92300000000000004</v>
      </c>
      <c r="E12" s="3"/>
      <c r="F12" s="3"/>
      <c r="G12" s="3"/>
      <c r="H12" s="3">
        <v>1.2869999999999999</v>
      </c>
      <c r="I12" s="3"/>
      <c r="J12" s="3"/>
      <c r="K12" s="3"/>
    </row>
    <row r="13" spans="1:16" x14ac:dyDescent="0.2">
      <c r="B13" s="2" t="s">
        <v>33</v>
      </c>
      <c r="C13" s="3">
        <f t="shared" ref="C13:G13" si="6">C11-C12</f>
        <v>0</v>
      </c>
      <c r="D13" s="3">
        <f t="shared" si="6"/>
        <v>-77.740000000000009</v>
      </c>
      <c r="E13" s="3">
        <f t="shared" si="6"/>
        <v>0</v>
      </c>
      <c r="F13" s="3">
        <f t="shared" si="6"/>
        <v>0</v>
      </c>
      <c r="G13" s="3">
        <f t="shared" si="6"/>
        <v>0</v>
      </c>
      <c r="H13" s="3">
        <f>H11-H12</f>
        <v>-126.40800000000003</v>
      </c>
      <c r="I13" s="3">
        <f t="shared" ref="I13:J13" si="7">I11-I12</f>
        <v>0</v>
      </c>
      <c r="J13" s="3">
        <f t="shared" si="7"/>
        <v>0</v>
      </c>
      <c r="K13" s="3"/>
    </row>
    <row r="14" spans="1:16" x14ac:dyDescent="0.2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x14ac:dyDescent="0.2">
      <c r="B15" s="2" t="s">
        <v>34</v>
      </c>
      <c r="C15" s="3"/>
      <c r="D15" s="3">
        <f>D13/D16</f>
        <v>-0.98291765235011841</v>
      </c>
      <c r="E15" s="3"/>
      <c r="F15" s="3"/>
      <c r="G15" s="3"/>
      <c r="H15" s="3">
        <f>H13/H16</f>
        <v>-1.4885376489463513</v>
      </c>
      <c r="I15" s="3"/>
      <c r="J15" s="3"/>
      <c r="K15" s="3"/>
      <c r="L15" s="3"/>
      <c r="M15" s="3"/>
      <c r="N15" s="3"/>
      <c r="O15" s="3"/>
      <c r="P15" s="3"/>
    </row>
    <row r="16" spans="1:16" x14ac:dyDescent="0.2">
      <c r="B16" s="2" t="s">
        <v>4</v>
      </c>
      <c r="C16" s="3"/>
      <c r="D16" s="3">
        <v>79.091060999999996</v>
      </c>
      <c r="E16" s="3"/>
      <c r="F16" s="3"/>
      <c r="G16" s="3"/>
      <c r="H16" s="3">
        <v>84.920929000000001</v>
      </c>
      <c r="I16" s="3"/>
      <c r="J16" s="3"/>
      <c r="K16" s="3"/>
      <c r="L16" s="3"/>
      <c r="M16" s="3"/>
      <c r="N16" s="3"/>
      <c r="O16" s="3"/>
      <c r="P16" s="3"/>
    </row>
    <row r="17" spans="3:16" x14ac:dyDescent="0.2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3:16" x14ac:dyDescent="0.2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3:16" x14ac:dyDescent="0.2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3:16" x14ac:dyDescent="0.2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</sheetData>
  <hyperlinks>
    <hyperlink ref="A1" location="Main!A1" display="Main" xr:uid="{41DA8410-8D5D-474D-81F0-020CB62F073B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2024-09-10T15:42:50Z</dcterms:created>
  <dcterms:modified xsi:type="dcterms:W3CDTF">2025-09-02T12:16:45Z</dcterms:modified>
</cp:coreProperties>
</file>