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DCB7073-9104-494D-914E-9ADFFFC9BC8E}" xr6:coauthVersionLast="47" xr6:coauthVersionMax="47" xr10:uidLastSave="{00000000-0000-0000-0000-000000000000}"/>
  <bookViews>
    <workbookView xWindow="-120" yWindow="-120" windowWidth="38640" windowHeight="21060" activeTab="1" xr2:uid="{987A5598-021A-421D-8295-FCBBAB2A08B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6" i="1"/>
  <c r="J13" i="2"/>
  <c r="J16" i="2" s="1"/>
  <c r="J20" i="2" s="1"/>
  <c r="J22" i="2" s="1"/>
  <c r="J24" i="2" s="1"/>
  <c r="J26" i="2" s="1"/>
  <c r="H13" i="2"/>
  <c r="H16" i="2" s="1"/>
  <c r="H20" i="2" s="1"/>
  <c r="H22" i="2" s="1"/>
  <c r="H24" i="2" s="1"/>
  <c r="H26" i="2" s="1"/>
  <c r="G13" i="2"/>
  <c r="G16" i="2" s="1"/>
  <c r="G20" i="2" s="1"/>
  <c r="G22" i="2" s="1"/>
  <c r="G24" i="2" s="1"/>
  <c r="G26" i="2" s="1"/>
  <c r="F13" i="2"/>
  <c r="F16" i="2" s="1"/>
  <c r="F20" i="2" s="1"/>
  <c r="F22" i="2" s="1"/>
  <c r="F24" i="2" s="1"/>
  <c r="F26" i="2" s="1"/>
  <c r="E13" i="2"/>
  <c r="E16" i="2" s="1"/>
  <c r="D13" i="2"/>
  <c r="D16" i="2" s="1"/>
  <c r="D20" i="2" s="1"/>
  <c r="D22" i="2" s="1"/>
  <c r="D24" i="2" s="1"/>
  <c r="D26" i="2" s="1"/>
  <c r="C13" i="2"/>
  <c r="C16" i="2" s="1"/>
  <c r="C20" i="2" s="1"/>
  <c r="C22" i="2" s="1"/>
  <c r="C24" i="2" s="1"/>
  <c r="C26" i="2" s="1"/>
  <c r="I13" i="2"/>
  <c r="I16" i="2" s="1"/>
  <c r="I20" i="2" s="1"/>
  <c r="I22" i="2" s="1"/>
  <c r="I24" i="2" s="1"/>
  <c r="I26" i="2" s="1"/>
  <c r="K4" i="1"/>
  <c r="K3" i="1"/>
  <c r="E20" i="2" l="1"/>
  <c r="E22" i="2" s="1"/>
  <c r="E24" i="2" s="1"/>
  <c r="E26" i="2" s="1"/>
</calcChain>
</file>

<file path=xl/sharedStrings.xml><?xml version="1.0" encoding="utf-8"?>
<sst xmlns="http://schemas.openxmlformats.org/spreadsheetml/2006/main" count="50" uniqueCount="46">
  <si>
    <t>Estee Lauder</t>
  </si>
  <si>
    <t>numbers in mio EUR</t>
  </si>
  <si>
    <t>Price</t>
  </si>
  <si>
    <t>Shares</t>
  </si>
  <si>
    <t>MC</t>
  </si>
  <si>
    <t>Cash</t>
  </si>
  <si>
    <t>Debt</t>
  </si>
  <si>
    <t>EV</t>
  </si>
  <si>
    <t>IR</t>
  </si>
  <si>
    <t>Q325</t>
  </si>
  <si>
    <t>Main</t>
  </si>
  <si>
    <t>Q124</t>
  </si>
  <si>
    <t>Q224</t>
  </si>
  <si>
    <t>Q324</t>
  </si>
  <si>
    <t>Q424</t>
  </si>
  <si>
    <t>Q125</t>
  </si>
  <si>
    <t>Q225</t>
  </si>
  <si>
    <t>Q425</t>
  </si>
  <si>
    <t>Revenue</t>
  </si>
  <si>
    <t>COGS</t>
  </si>
  <si>
    <t>Gross Profit</t>
  </si>
  <si>
    <t>SG&amp;A</t>
  </si>
  <si>
    <t>Restructuring and other</t>
  </si>
  <si>
    <t>Operating Income</t>
  </si>
  <si>
    <t>Interest Expense</t>
  </si>
  <si>
    <t>Interest Income</t>
  </si>
  <si>
    <t>Other Expenses</t>
  </si>
  <si>
    <t>Pretax Income</t>
  </si>
  <si>
    <t>Tax Expense</t>
  </si>
  <si>
    <t>Net Income</t>
  </si>
  <si>
    <t>Minority Interest</t>
  </si>
  <si>
    <t>Net Income to EL</t>
  </si>
  <si>
    <t>EPS</t>
  </si>
  <si>
    <t>Skin Care</t>
  </si>
  <si>
    <t>Makeup</t>
  </si>
  <si>
    <t>Fragrance</t>
  </si>
  <si>
    <t>Hair Care</t>
  </si>
  <si>
    <t>Other</t>
  </si>
  <si>
    <t>Americas</t>
  </si>
  <si>
    <t>EMEA</t>
  </si>
  <si>
    <t>APAC</t>
  </si>
  <si>
    <t>Brands:</t>
  </si>
  <si>
    <t>Aerin, Aramis, Aveda, Balmain Beauty, Bobby Brown, Bumble&amp;Bumble</t>
  </si>
  <si>
    <t>Clinique, Darphin, Deciem, DrJart+, Frederic Malle, Estee Lauder,</t>
  </si>
  <si>
    <t>GlamGlow, Jo Malone, Kilian, La Mer, Lab Series, Le Labo</t>
  </si>
  <si>
    <t>Mac, Niod, Origins, Smashbox, The Oridinary, Tom Ford, Too Faced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</si>
</sst>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0" fontId="5" fillId="0" borderId="0" xfId="0" applyFont="1"/>
    <xf numFmtId="164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lcompanies.com/en/inves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B965-7B5F-4295-A317-7287122707AE}">
  <dimension ref="A1:L14"/>
  <sheetViews>
    <sheetView zoomScale="200" zoomScaleNormal="200" workbookViewId="0">
      <selection activeCell="A2" sqref="A2"/>
    </sheetView>
  </sheetViews>
  <sheetFormatPr defaultRowHeight="12.75" x14ac:dyDescent="0.2"/>
  <cols>
    <col min="1" max="1" width="4.28515625" style="2" customWidth="1"/>
    <col min="2" max="16384" width="9.140625" style="2"/>
  </cols>
  <sheetData>
    <row r="1" spans="1:12" x14ac:dyDescent="0.2">
      <c r="A1" s="1" t="s">
        <v>0</v>
      </c>
    </row>
    <row r="2" spans="1:12" x14ac:dyDescent="0.2">
      <c r="A2" s="2" t="s">
        <v>1</v>
      </c>
      <c r="J2" s="2" t="s">
        <v>2</v>
      </c>
      <c r="K2" s="2">
        <v>63.49</v>
      </c>
    </row>
    <row r="3" spans="1:12" x14ac:dyDescent="0.2">
      <c r="J3" s="2" t="s">
        <v>3</v>
      </c>
      <c r="K3" s="3">
        <f>234.209951+125.542029</f>
        <v>359.75198</v>
      </c>
      <c r="L3" s="4" t="s">
        <v>9</v>
      </c>
    </row>
    <row r="4" spans="1:12" x14ac:dyDescent="0.2">
      <c r="B4" s="5" t="s">
        <v>8</v>
      </c>
      <c r="J4" s="2" t="s">
        <v>4</v>
      </c>
      <c r="K4" s="3">
        <f>+K2*K3</f>
        <v>22840.653210200002</v>
      </c>
    </row>
    <row r="5" spans="1:12" x14ac:dyDescent="0.2">
      <c r="J5" s="2" t="s">
        <v>5</v>
      </c>
      <c r="K5" s="3">
        <v>2631</v>
      </c>
      <c r="L5" s="4" t="s">
        <v>9</v>
      </c>
    </row>
    <row r="6" spans="1:12" x14ac:dyDescent="0.2">
      <c r="J6" s="2" t="s">
        <v>6</v>
      </c>
      <c r="K6" s="3">
        <f>3+7298</f>
        <v>7301</v>
      </c>
      <c r="L6" s="4" t="s">
        <v>9</v>
      </c>
    </row>
    <row r="7" spans="1:12" x14ac:dyDescent="0.2">
      <c r="J7" s="2" t="s">
        <v>7</v>
      </c>
      <c r="K7" s="3">
        <f>+K4-K5+K6</f>
        <v>27510.653210200002</v>
      </c>
    </row>
    <row r="10" spans="1:12" x14ac:dyDescent="0.2">
      <c r="B10" s="6" t="s">
        <v>41</v>
      </c>
    </row>
    <row r="11" spans="1:12" x14ac:dyDescent="0.2">
      <c r="B11" s="2" t="s">
        <v>42</v>
      </c>
    </row>
    <row r="12" spans="1:12" x14ac:dyDescent="0.2">
      <c r="B12" s="2" t="s">
        <v>43</v>
      </c>
    </row>
    <row r="13" spans="1:12" x14ac:dyDescent="0.2">
      <c r="B13" s="2" t="s">
        <v>44</v>
      </c>
    </row>
    <row r="14" spans="1:12" x14ac:dyDescent="0.2">
      <c r="B14" s="2" t="s">
        <v>45</v>
      </c>
    </row>
  </sheetData>
  <hyperlinks>
    <hyperlink ref="B4" r:id="rId1" xr:uid="{A484F098-D5CF-42B4-8D14-163EC8E6662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95DAE-E15A-417B-B933-8D156683E190}">
  <dimension ref="A1:AC694"/>
  <sheetViews>
    <sheetView tabSelected="1" zoomScale="200" zoomScaleNormal="2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9.85546875" style="2" customWidth="1"/>
    <col min="3" max="16384" width="9.140625" style="2"/>
  </cols>
  <sheetData>
    <row r="1" spans="1:29" x14ac:dyDescent="0.2">
      <c r="A1" s="5" t="s">
        <v>10</v>
      </c>
    </row>
    <row r="2" spans="1:29" x14ac:dyDescent="0.2"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9</v>
      </c>
      <c r="J2" s="4" t="s">
        <v>17</v>
      </c>
    </row>
    <row r="3" spans="1:29" x14ac:dyDescent="0.2">
      <c r="B3" s="2" t="s">
        <v>33</v>
      </c>
      <c r="C3" s="3"/>
      <c r="D3" s="3"/>
      <c r="E3" s="3">
        <v>2060</v>
      </c>
      <c r="F3" s="3"/>
      <c r="G3" s="3"/>
      <c r="H3" s="3"/>
      <c r="I3" s="3">
        <v>1807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">
      <c r="B4" s="2" t="s">
        <v>34</v>
      </c>
      <c r="C4" s="3"/>
      <c r="D4" s="3"/>
      <c r="E4" s="3">
        <v>1136</v>
      </c>
      <c r="F4" s="3"/>
      <c r="G4" s="3"/>
      <c r="H4" s="3"/>
      <c r="I4" s="3">
        <v>1035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">
      <c r="B5" s="2" t="s">
        <v>35</v>
      </c>
      <c r="C5" s="3"/>
      <c r="D5" s="3"/>
      <c r="E5" s="3">
        <v>575</v>
      </c>
      <c r="F5" s="3"/>
      <c r="G5" s="3"/>
      <c r="H5" s="3"/>
      <c r="I5" s="3">
        <v>557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2">
      <c r="B6" s="2" t="s">
        <v>36</v>
      </c>
      <c r="C6" s="3"/>
      <c r="D6" s="3"/>
      <c r="E6" s="3">
        <v>143</v>
      </c>
      <c r="F6" s="3"/>
      <c r="G6" s="3"/>
      <c r="H6" s="3"/>
      <c r="I6" s="3">
        <v>126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x14ac:dyDescent="0.2">
      <c r="B7" s="2" t="s">
        <v>37</v>
      </c>
      <c r="C7" s="3"/>
      <c r="D7" s="3"/>
      <c r="E7" s="3">
        <v>26</v>
      </c>
      <c r="F7" s="3"/>
      <c r="G7" s="3"/>
      <c r="H7" s="3"/>
      <c r="I7" s="3">
        <v>25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">
      <c r="B8" s="2" t="s">
        <v>38</v>
      </c>
      <c r="C8" s="3"/>
      <c r="D8" s="3"/>
      <c r="E8" s="3">
        <v>1117</v>
      </c>
      <c r="F8" s="3"/>
      <c r="G8" s="3"/>
      <c r="H8" s="3"/>
      <c r="I8" s="3">
        <v>1052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2">
      <c r="B9" s="2" t="s">
        <v>39</v>
      </c>
      <c r="C9" s="3"/>
      <c r="D9" s="3"/>
      <c r="E9" s="3">
        <v>1647</v>
      </c>
      <c r="F9" s="3"/>
      <c r="G9" s="3"/>
      <c r="H9" s="3"/>
      <c r="I9" s="3">
        <v>1358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2">
      <c r="B10" s="2" t="s">
        <v>40</v>
      </c>
      <c r="C10" s="3"/>
      <c r="D10" s="3"/>
      <c r="E10" s="3">
        <v>1176</v>
      </c>
      <c r="F10" s="3"/>
      <c r="G10" s="3"/>
      <c r="H10" s="3"/>
      <c r="I10" s="3">
        <v>1140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x14ac:dyDescent="0.2">
      <c r="B11" s="1" t="s">
        <v>18</v>
      </c>
      <c r="C11" s="7"/>
      <c r="D11" s="7"/>
      <c r="E11" s="7">
        <v>3940</v>
      </c>
      <c r="F11" s="7"/>
      <c r="G11" s="7"/>
      <c r="H11" s="7"/>
      <c r="I11" s="7">
        <v>3550</v>
      </c>
      <c r="J11" s="7"/>
      <c r="K11" s="7"/>
      <c r="L11" s="7"/>
      <c r="M11" s="7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x14ac:dyDescent="0.2">
      <c r="B12" s="2" t="s">
        <v>19</v>
      </c>
      <c r="C12" s="3"/>
      <c r="D12" s="3"/>
      <c r="E12" s="3">
        <v>1107</v>
      </c>
      <c r="F12" s="3"/>
      <c r="G12" s="3"/>
      <c r="H12" s="3"/>
      <c r="I12" s="3">
        <v>889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x14ac:dyDescent="0.2">
      <c r="B13" s="2" t="s">
        <v>20</v>
      </c>
      <c r="C13" s="3">
        <f t="shared" ref="C13:H13" si="0">+C11-C12</f>
        <v>0</v>
      </c>
      <c r="D13" s="3">
        <f t="shared" si="0"/>
        <v>0</v>
      </c>
      <c r="E13" s="3">
        <f t="shared" si="0"/>
        <v>2833</v>
      </c>
      <c r="F13" s="3">
        <f t="shared" si="0"/>
        <v>0</v>
      </c>
      <c r="G13" s="3">
        <f t="shared" si="0"/>
        <v>0</v>
      </c>
      <c r="H13" s="3">
        <f t="shared" si="0"/>
        <v>0</v>
      </c>
      <c r="I13" s="3">
        <f>+I11-I12</f>
        <v>2661</v>
      </c>
      <c r="J13" s="3">
        <f t="shared" ref="J13" si="1">+J11-J12</f>
        <v>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x14ac:dyDescent="0.2">
      <c r="B14" s="2" t="s">
        <v>21</v>
      </c>
      <c r="C14" s="3"/>
      <c r="D14" s="3"/>
      <c r="E14" s="3">
        <v>2284</v>
      </c>
      <c r="F14" s="3"/>
      <c r="G14" s="3"/>
      <c r="H14" s="3"/>
      <c r="I14" s="3">
        <v>2258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x14ac:dyDescent="0.2">
      <c r="B15" s="2" t="s">
        <v>22</v>
      </c>
      <c r="C15" s="3"/>
      <c r="D15" s="3"/>
      <c r="E15" s="3">
        <v>18</v>
      </c>
      <c r="F15" s="3"/>
      <c r="G15" s="3"/>
      <c r="H15" s="3"/>
      <c r="I15" s="3">
        <v>97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x14ac:dyDescent="0.2">
      <c r="B16" s="2" t="s">
        <v>23</v>
      </c>
      <c r="C16" s="3">
        <f t="shared" ref="C16:J16" si="2">+C13-SUM(C14:C15)</f>
        <v>0</v>
      </c>
      <c r="D16" s="3">
        <f t="shared" si="2"/>
        <v>0</v>
      </c>
      <c r="E16" s="3">
        <f t="shared" si="2"/>
        <v>531</v>
      </c>
      <c r="F16" s="3">
        <f t="shared" si="2"/>
        <v>0</v>
      </c>
      <c r="G16" s="3">
        <f t="shared" si="2"/>
        <v>0</v>
      </c>
      <c r="H16" s="3">
        <f t="shared" si="2"/>
        <v>0</v>
      </c>
      <c r="I16" s="3">
        <f t="shared" si="2"/>
        <v>306</v>
      </c>
      <c r="J16" s="3">
        <f t="shared" si="2"/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2:29" x14ac:dyDescent="0.2">
      <c r="B17" s="2" t="s">
        <v>24</v>
      </c>
      <c r="C17" s="3"/>
      <c r="D17" s="3"/>
      <c r="E17" s="3">
        <v>94</v>
      </c>
      <c r="F17" s="3"/>
      <c r="G17" s="3"/>
      <c r="H17" s="3"/>
      <c r="I17" s="3">
        <v>87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2:29" x14ac:dyDescent="0.2">
      <c r="B18" s="2" t="s">
        <v>25</v>
      </c>
      <c r="C18" s="3"/>
      <c r="D18" s="3"/>
      <c r="E18" s="3">
        <v>45</v>
      </c>
      <c r="F18" s="3"/>
      <c r="G18" s="3"/>
      <c r="H18" s="3"/>
      <c r="I18" s="3">
        <v>27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2:29" x14ac:dyDescent="0.2">
      <c r="B19" s="2" t="s">
        <v>26</v>
      </c>
      <c r="C19" s="3"/>
      <c r="D19" s="3"/>
      <c r="E19" s="3">
        <v>-4</v>
      </c>
      <c r="F19" s="3"/>
      <c r="G19" s="3"/>
      <c r="H19" s="3"/>
      <c r="I19" s="3">
        <v>5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2:29" x14ac:dyDescent="0.2">
      <c r="B20" s="2" t="s">
        <v>27</v>
      </c>
      <c r="C20" s="3">
        <f t="shared" ref="C20:H20" si="3">+C16-C17+C18-C19</f>
        <v>0</v>
      </c>
      <c r="D20" s="3">
        <f t="shared" si="3"/>
        <v>0</v>
      </c>
      <c r="E20" s="3">
        <f t="shared" si="3"/>
        <v>486</v>
      </c>
      <c r="F20" s="3">
        <f t="shared" si="3"/>
        <v>0</v>
      </c>
      <c r="G20" s="3">
        <f t="shared" si="3"/>
        <v>0</v>
      </c>
      <c r="H20" s="3">
        <f t="shared" si="3"/>
        <v>0</v>
      </c>
      <c r="I20" s="3">
        <f>+I16-I17+I18-I19</f>
        <v>241</v>
      </c>
      <c r="J20" s="3">
        <f t="shared" ref="J20" si="4">+J16-J17+J18-J19</f>
        <v>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2:29" x14ac:dyDescent="0.2">
      <c r="B21" s="2" t="s">
        <v>28</v>
      </c>
      <c r="C21" s="3"/>
      <c r="D21" s="3"/>
      <c r="E21" s="3">
        <v>151</v>
      </c>
      <c r="F21" s="3"/>
      <c r="G21" s="3"/>
      <c r="H21" s="3"/>
      <c r="I21" s="3">
        <v>82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2:29" x14ac:dyDescent="0.2">
      <c r="B22" s="2" t="s">
        <v>29</v>
      </c>
      <c r="C22" s="3">
        <f t="shared" ref="C22:H22" si="5">+C20-C21</f>
        <v>0</v>
      </c>
      <c r="D22" s="3">
        <f t="shared" si="5"/>
        <v>0</v>
      </c>
      <c r="E22" s="3">
        <f t="shared" si="5"/>
        <v>335</v>
      </c>
      <c r="F22" s="3">
        <f t="shared" si="5"/>
        <v>0</v>
      </c>
      <c r="G22" s="3">
        <f t="shared" si="5"/>
        <v>0</v>
      </c>
      <c r="H22" s="3">
        <f t="shared" si="5"/>
        <v>0</v>
      </c>
      <c r="I22" s="3">
        <f>+I20-I21</f>
        <v>159</v>
      </c>
      <c r="J22" s="3">
        <f>+J20-J21</f>
        <v>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2:29" x14ac:dyDescent="0.2">
      <c r="B23" s="2" t="s">
        <v>30</v>
      </c>
      <c r="C23" s="3"/>
      <c r="D23" s="3"/>
      <c r="E23" s="3">
        <v>5</v>
      </c>
      <c r="F23" s="3"/>
      <c r="G23" s="3"/>
      <c r="H23" s="3"/>
      <c r="I23" s="3">
        <v>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2:29" x14ac:dyDescent="0.2">
      <c r="B24" s="2" t="s">
        <v>31</v>
      </c>
      <c r="C24" s="3">
        <f t="shared" ref="C24:H24" si="6">+C22-C23</f>
        <v>0</v>
      </c>
      <c r="D24" s="3">
        <f t="shared" si="6"/>
        <v>0</v>
      </c>
      <c r="E24" s="3">
        <f t="shared" si="6"/>
        <v>330</v>
      </c>
      <c r="F24" s="3">
        <f t="shared" si="6"/>
        <v>0</v>
      </c>
      <c r="G24" s="3">
        <f t="shared" si="6"/>
        <v>0</v>
      </c>
      <c r="H24" s="3">
        <f t="shared" si="6"/>
        <v>0</v>
      </c>
      <c r="I24" s="3">
        <f>+I22-I23</f>
        <v>159</v>
      </c>
      <c r="J24" s="3">
        <f t="shared" ref="J24" si="7">+J22-J23</f>
        <v>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2:29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2:29" x14ac:dyDescent="0.2">
      <c r="B26" s="2" t="s">
        <v>32</v>
      </c>
      <c r="C26" s="3" t="e">
        <f t="shared" ref="C26:H26" si="8">+C24/C27</f>
        <v>#DIV/0!</v>
      </c>
      <c r="D26" s="3" t="e">
        <f t="shared" si="8"/>
        <v>#DIV/0!</v>
      </c>
      <c r="E26" s="3">
        <f t="shared" si="8"/>
        <v>0.91896407685881365</v>
      </c>
      <c r="F26" s="3" t="e">
        <f t="shared" si="8"/>
        <v>#DIV/0!</v>
      </c>
      <c r="G26" s="3" t="e">
        <f t="shared" si="8"/>
        <v>#DIV/0!</v>
      </c>
      <c r="H26" s="3" t="e">
        <f t="shared" si="8"/>
        <v>#DIV/0!</v>
      </c>
      <c r="I26" s="3">
        <f>+I24/I27</f>
        <v>0.44129891756869272</v>
      </c>
      <c r="J26" s="3" t="e">
        <f t="shared" ref="J26" si="9">+J24/J27</f>
        <v>#DIV/0!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2:29" x14ac:dyDescent="0.2">
      <c r="B27" s="2" t="s">
        <v>3</v>
      </c>
      <c r="C27" s="3"/>
      <c r="D27" s="3"/>
      <c r="E27" s="3">
        <v>359.1</v>
      </c>
      <c r="F27" s="3"/>
      <c r="G27" s="3"/>
      <c r="H27" s="3"/>
      <c r="I27" s="3">
        <v>360.3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2:29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2:29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2:29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2:29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2:29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3:29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3:29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3:29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3:29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3:29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3:29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3:29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3:29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3:29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3:29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3:29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3:29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3:29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3:29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3:29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3:29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3:29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3:29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3:29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3:29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3:29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3:29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3:29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3:29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3:29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3:29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3:29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3:29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3:29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3:29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3:29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3:29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3:29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3:29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3:29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3:29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3:29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3:29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3:29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3:29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3:29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3:29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3:29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3:29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3:29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3:29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3:29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3:29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3:29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3:29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3:29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3:29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3:29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3:29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3:29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3:29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3:29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3:29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3:29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3:29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3:29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3:29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3:29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3:29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3:29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3:29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3:29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3:29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3:29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3:29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3:29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3:29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3:29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3:29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3:29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3:29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3:29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3:29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3:29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3:29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3:29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3:29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3:29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3:29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3:29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3:29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3:29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3:29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3:29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3:29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3:29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3:29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3:29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3:29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3:29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3:29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3:29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3:29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3:29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3:29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3:29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3:29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3:29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3:29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3:29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3:29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3:29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3:29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3:29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3:29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3:29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3:29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3:29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3:29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3:29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3:29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3:29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3:29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3:29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3:29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3:29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3:29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3:29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3:29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3:29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3:29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3:29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3:29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3:29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3:29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3:29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3:29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3:29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3:29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3:29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3:29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3:29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3:29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3:29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3:29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3:29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3:29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3:29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3:29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3:29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3:29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3:29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3:29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3:29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3:29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3:29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3:29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3:29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3:29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3:29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3:29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3:29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3:29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3:29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3:29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3:29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3:29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3:29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3:29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3:29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3:29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3:29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3:29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3:29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3:29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3:29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3:29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3:29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3:29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3:29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3:29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3:29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3:29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3:29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3:29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3:29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3:29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3:29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3:29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3:29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3:29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3:29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3:29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3:29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3:29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3:29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3:29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3:29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3:29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3:29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3:29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3:29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3:29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3:29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3:29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3:29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3:29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3:29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3:29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3:29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3:29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3:29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3:29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3:29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3:29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3:29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3:29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3:29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3:29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3:29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3:29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3:29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3:29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3:29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3:29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3:29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3:29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3:29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3:29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3:29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3:29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3:29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3:29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3:29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3:29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3:29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3:29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3:29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3:29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3:29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3:29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3:29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3:29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3:29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3:29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3:29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3:29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3:29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3:29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3:29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3:29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3:29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3:29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3:29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3:29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3:29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3:29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3:29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3:29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3:29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3:29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3:29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3:29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3:29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3:29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3:29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3:29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3:29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3:29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3:29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3:29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3:29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3:29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3:29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3:29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3:29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3:29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3:29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3:29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3:29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3:29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3:29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3:29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3:29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3:29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3:29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3:29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3:29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3:29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3:29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3:29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3:29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3:29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3:29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3:29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3:29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3:29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3:29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3:29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3:29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3:29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3:29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3:29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3:29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3:29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3:29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3:29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3:29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3:29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3:29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3:29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3:29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3:29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3:29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3:29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3:29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3:29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3:29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3:29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3:29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3:29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3:29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3:29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3:29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3:29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3:29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3:29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3:29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3:29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3:29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3:29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3:29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3:29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3:29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3:29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3:29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3:29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3:29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3:29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3:29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3:29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3:29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3:29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3:29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3:29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3:29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3:29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3:29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3:29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3:29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3:29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3:29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3:29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3:29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3:29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3:29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3:29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3:29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3:29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3:29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3:29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3:29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3:29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3:29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3:29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3:29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3:29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3:29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3:29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3:29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3:29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3:29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3:29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3:29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3:29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3:29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3:29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3:29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3:29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3:29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3:29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3:29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3:29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3:29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3:29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3:29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3:29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3:29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3:29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3:29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3:29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3:29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3:29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3:29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3:29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3:29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3:29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3:29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3:29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3:29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3:29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3:29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3:29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3:29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3:29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3:29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3:29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3:29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3:29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3:29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3:29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3:29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3:29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3:29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3:29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3:29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3:29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3:29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3:29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3:29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3:29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3:29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3:29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3:29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3:29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3:29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3:29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3:29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3:29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3:29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3:29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3:29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3:29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3:29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3:29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3:29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3:29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3:29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3:29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3:29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3:29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3:29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3:29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3:29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3:29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3:29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3:29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3:29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3:29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3:29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3:29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3:29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3:29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3:29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3:29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3:29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3:29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3:29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3:29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3:29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3:29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3:29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3:29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3:29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3:29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3:29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3:29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3:29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3:29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3:29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3:29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3:29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3:29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3:29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3:29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3:29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3:29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3:29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3:29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3:29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3:29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3:29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3:29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3:29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3:29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3:29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3:29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3:29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3:29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3:29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3:29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3:29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3:29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3:29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3:29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3:29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3:29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3:29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3:29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3:29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3:29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3:29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3:29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3:29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3:29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3:29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3:29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3:29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3:29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3:29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3:29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3:29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3:29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3:29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3:29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3:29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3:29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3:29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3:29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3:29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3:29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3:29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3:29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3:29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3:29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3:29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3:29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3:29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3:29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3:29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3:29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3:29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3:29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3:29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3:29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3:29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3:29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3:29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3:29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3:29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3:29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3:29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3:29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3:29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3:29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3:29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3:29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3:29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3:29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3:29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3:29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3:29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3:29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3:29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3:29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3:29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3:29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3:29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3:29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3:29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3:29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3:29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3:29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3:29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3:29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3:29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3:29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3:29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3:29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3:29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3:29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3:29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3:29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3:29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3:29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3:29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3:29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3:29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3:29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3:29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3:29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3:29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3:29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3:29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3:29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3:29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3:29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3:29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3:29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3:29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3:29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3:29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3:29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3:29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3:29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3:29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3:29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3:29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3:29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3:29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3:29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3:29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3:29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3:29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3:29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3:29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3:29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3:29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3:29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3:29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3:29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3:29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3:29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3:29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3:29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3:29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3:29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3:29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3:29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3:29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3:29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3:29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3:29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3:29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3:29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3:29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3:29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3:29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3:29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3:29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3:29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3:29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3:29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3:29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3:29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3:29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3:29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3:29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3:29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3:29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3:29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3:29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3:29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3:29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3:29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3:29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3:29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3:29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3:29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3:29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3:29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3:29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3:29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3:29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3:29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3:29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3:29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3:29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3:29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3:29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3:29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3:29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3:29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3:29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3:29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3:29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3:29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</sheetData>
  <hyperlinks>
    <hyperlink ref="A1" location="Main!A1" display="Main" xr:uid="{D1935F74-D975-4172-A75F-C9C0F9A431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2025-05-15T12:52:20Z</dcterms:created>
  <dcterms:modified xsi:type="dcterms:W3CDTF">2025-09-02T12:42:01Z</dcterms:modified>
</cp:coreProperties>
</file>