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78C9A20-8FFC-499C-BB12-B939927897BF}" xr6:coauthVersionLast="47" xr6:coauthVersionMax="47" xr10:uidLastSave="{00000000-0000-0000-0000-000000000000}"/>
  <bookViews>
    <workbookView xWindow="-120" yWindow="-120" windowWidth="38640" windowHeight="21060" activeTab="1" xr2:uid="{8871E1AF-CC88-4971-9D46-707769305EE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N13" i="2"/>
  <c r="N16" i="2" s="1"/>
  <c r="N19" i="2" s="1"/>
  <c r="N22" i="2" s="1"/>
  <c r="N24" i="2" s="1"/>
  <c r="N26" i="2" s="1"/>
  <c r="M13" i="2"/>
  <c r="M16" i="2" s="1"/>
  <c r="M19" i="2" s="1"/>
  <c r="M22" i="2" s="1"/>
  <c r="M24" i="2" s="1"/>
  <c r="M26" i="2" s="1"/>
  <c r="L13" i="2"/>
  <c r="L16" i="2" s="1"/>
  <c r="L19" i="2" s="1"/>
  <c r="L22" i="2" s="1"/>
  <c r="L24" i="2" s="1"/>
  <c r="L26" i="2" s="1"/>
  <c r="P10" i="2"/>
  <c r="P13" i="2" s="1"/>
  <c r="P16" i="2" s="1"/>
  <c r="P19" i="2" s="1"/>
  <c r="P22" i="2" s="1"/>
  <c r="P24" i="2" s="1"/>
  <c r="P26" i="2" s="1"/>
  <c r="O10" i="2"/>
  <c r="O13" i="2" s="1"/>
  <c r="O16" i="2" s="1"/>
  <c r="O19" i="2" s="1"/>
  <c r="O22" i="2" s="1"/>
  <c r="O24" i="2" s="1"/>
  <c r="O26" i="2" s="1"/>
  <c r="Q10" i="2"/>
  <c r="Q13" i="2" s="1"/>
  <c r="Q16" i="2" s="1"/>
  <c r="Q19" i="2" s="1"/>
  <c r="Q22" i="2" s="1"/>
  <c r="Q24" i="2" s="1"/>
  <c r="Q26" i="2" s="1"/>
  <c r="I4" i="1"/>
  <c r="I7" i="1" l="1"/>
</calcChain>
</file>

<file path=xl/sharedStrings.xml><?xml version="1.0" encoding="utf-8"?>
<sst xmlns="http://schemas.openxmlformats.org/spreadsheetml/2006/main" count="50" uniqueCount="47">
  <si>
    <t>Fiserv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</si>
  <si>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</si>
  <si>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</si>
  <si>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</si>
  <si>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</si>
  <si>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</si>
  <si>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</si>
  <si>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</si>
  <si>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</si>
  <si>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Notes</t>
  </si>
  <si>
    <t>payment and financial services technology solution</t>
  </si>
  <si>
    <t>Main</t>
  </si>
  <si>
    <t>Q124</t>
  </si>
  <si>
    <t>Q224</t>
  </si>
  <si>
    <t>Q324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</si>
  <si>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</si>
  <si>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</si>
  <si>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</si>
  <si>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</si>
  <si>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</si>
  <si>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</si>
  <si>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</si>
  <si>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</si>
  <si>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</si>
  <si>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</si>
  <si>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Processing &amp; Services</t>
  </si>
  <si>
    <t>Product</t>
  </si>
  <si>
    <t>Revenue</t>
  </si>
  <si>
    <t>Cost of Services</t>
  </si>
  <si>
    <t>Cost of Products</t>
  </si>
  <si>
    <t>Gross Profit</t>
  </si>
  <si>
    <t>SG&amp;A</t>
  </si>
  <si>
    <t>Gain on sale of assets</t>
  </si>
  <si>
    <t>Operating Income</t>
  </si>
  <si>
    <t>Interest Expense</t>
  </si>
  <si>
    <t>Other Expenses</t>
  </si>
  <si>
    <t>Pretax Income</t>
  </si>
  <si>
    <t>Tax Expense</t>
  </si>
  <si>
    <t>Income from subsidaries</t>
  </si>
  <si>
    <t>Net Income</t>
  </si>
  <si>
    <t>Minority Interest</t>
  </si>
  <si>
    <t>Net Income to Company</t>
  </si>
  <si>
    <t>Merchant Segment Revenue</t>
  </si>
  <si>
    <t>Digital Payments</t>
  </si>
  <si>
    <t>Banking</t>
  </si>
  <si>
    <t>Issuing</t>
  </si>
  <si>
    <t>Coporate &amp;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</si>
</sst>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-#,##0.0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37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1" applyFont="1"/>
    <xf numFmtId="37" fontId="3" fillId="0" borderId="0" xfId="0" applyNumberFormat="1" applyFont="1"/>
    <xf numFmtId="3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5816-0707-4292-AC7B-65F6048AB1A0}">
  <dimension ref="A1:J10"/>
  <sheetViews>
    <sheetView zoomScale="200" zoomScaleNormal="200" workbookViewId="0">
      <selection activeCell="A2" sqref="A2"/>
    </sheetView>
  </sheetViews>
  <sheetFormatPr defaultRowHeight="12.75" x14ac:dyDescent="0.2"/>
  <cols>
    <col min="1" max="1" width="3.57031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3">
        <v>208</v>
      </c>
    </row>
    <row r="3" spans="1:10" x14ac:dyDescent="0.2">
      <c r="H3" s="2" t="s">
        <v>3</v>
      </c>
      <c r="I3" s="4">
        <v>561.28894400000001</v>
      </c>
      <c r="J3" s="5" t="s">
        <v>8</v>
      </c>
    </row>
    <row r="4" spans="1:10" x14ac:dyDescent="0.2">
      <c r="H4" s="2" t="s">
        <v>4</v>
      </c>
      <c r="I4" s="4">
        <f>+I2*I3</f>
        <v>116748.10035200001</v>
      </c>
    </row>
    <row r="5" spans="1:10" x14ac:dyDescent="0.2">
      <c r="H5" s="2" t="s">
        <v>5</v>
      </c>
      <c r="I5" s="4">
        <v>1236</v>
      </c>
      <c r="J5" s="5" t="s">
        <v>8</v>
      </c>
    </row>
    <row r="6" spans="1:10" x14ac:dyDescent="0.2">
      <c r="H6" s="2" t="s">
        <v>6</v>
      </c>
      <c r="I6" s="4">
        <f>1110+23730</f>
        <v>24840</v>
      </c>
      <c r="J6" s="5" t="s">
        <v>8</v>
      </c>
    </row>
    <row r="7" spans="1:10" x14ac:dyDescent="0.2">
      <c r="H7" s="2" t="s">
        <v>7</v>
      </c>
      <c r="I7" s="4">
        <f>+I4-I5+I6</f>
        <v>140352.10035200001</v>
      </c>
    </row>
    <row r="9" spans="1:10" x14ac:dyDescent="0.2">
      <c r="B9" s="6" t="s">
        <v>9</v>
      </c>
    </row>
    <row r="10" spans="1:10" x14ac:dyDescent="0.2">
      <c r="B10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DFE3C-6A23-421C-BD95-2A972B5870D4}">
  <dimension ref="A1:U279"/>
  <sheetViews>
    <sheetView tabSelected="1" zoomScale="200" zoomScaleNormal="20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.75" x14ac:dyDescent="0.2"/>
  <cols>
    <col min="1" max="1" width="5.42578125" style="2" bestFit="1" customWidth="1"/>
    <col min="2" max="2" width="26.5703125" style="2" customWidth="1"/>
    <col min="3" max="16384" width="9.140625" style="2"/>
  </cols>
  <sheetData>
    <row r="1" spans="1:21" x14ac:dyDescent="0.2">
      <c r="A1" s="7" t="s">
        <v>11</v>
      </c>
    </row>
    <row r="2" spans="1:21" x14ac:dyDescent="0.2">
      <c r="C2" s="5" t="s">
        <v>12</v>
      </c>
      <c r="D2" s="5" t="s">
        <v>13</v>
      </c>
      <c r="E2" s="5" t="s">
        <v>14</v>
      </c>
      <c r="F2" s="5" t="s">
        <v>8</v>
      </c>
      <c r="G2" s="5" t="s">
        <v>15</v>
      </c>
      <c r="H2" s="5" t="s">
        <v>16</v>
      </c>
      <c r="I2" s="5" t="s">
        <v>17</v>
      </c>
      <c r="J2" s="5" t="s">
        <v>18</v>
      </c>
      <c r="K2" s="5"/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</row>
    <row r="3" spans="1:21" x14ac:dyDescent="0.2">
      <c r="B3" s="2" t="s">
        <v>42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>
        <v>7883</v>
      </c>
      <c r="P3" s="4">
        <v>8722</v>
      </c>
      <c r="Q3" s="4">
        <v>9631</v>
      </c>
      <c r="R3" s="4"/>
      <c r="S3" s="4"/>
      <c r="T3" s="4"/>
      <c r="U3" s="4"/>
    </row>
    <row r="4" spans="1:21" x14ac:dyDescent="0.2">
      <c r="B4" s="2" t="s">
        <v>43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>
        <v>3370</v>
      </c>
      <c r="P4" s="4">
        <v>3655</v>
      </c>
      <c r="Q4" s="4">
        <v>3869</v>
      </c>
      <c r="R4" s="4"/>
      <c r="S4" s="4"/>
      <c r="T4" s="4"/>
      <c r="U4" s="4"/>
    </row>
    <row r="5" spans="1:21" x14ac:dyDescent="0.2">
      <c r="B5" s="2" t="s">
        <v>45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>
        <v>2801</v>
      </c>
      <c r="P5" s="4">
        <v>3011</v>
      </c>
      <c r="Q5" s="4">
        <v>3112</v>
      </c>
      <c r="R5" s="4"/>
      <c r="S5" s="4"/>
      <c r="T5" s="4"/>
      <c r="U5" s="4"/>
    </row>
    <row r="6" spans="1:21" x14ac:dyDescent="0.2">
      <c r="B6" s="2" t="s">
        <v>44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>
        <v>2510</v>
      </c>
      <c r="P6" s="4">
        <v>2435</v>
      </c>
      <c r="Q6" s="4">
        <v>2496</v>
      </c>
      <c r="R6" s="4"/>
      <c r="S6" s="4"/>
      <c r="T6" s="4"/>
      <c r="U6" s="4"/>
    </row>
    <row r="7" spans="1:21" x14ac:dyDescent="0.2">
      <c r="B7" s="2" t="s">
        <v>46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>
        <v>1173</v>
      </c>
      <c r="P7" s="4">
        <v>1270</v>
      </c>
      <c r="Q7" s="4">
        <v>1348</v>
      </c>
      <c r="R7" s="4"/>
      <c r="S7" s="4"/>
      <c r="T7" s="4"/>
      <c r="U7" s="4"/>
    </row>
    <row r="8" spans="1:21" x14ac:dyDescent="0.2">
      <c r="B8" s="2" t="s">
        <v>25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>
        <v>14460</v>
      </c>
      <c r="P8" s="4">
        <v>15630</v>
      </c>
      <c r="Q8" s="4">
        <v>16637</v>
      </c>
      <c r="R8" s="4"/>
      <c r="S8" s="4"/>
      <c r="T8" s="4"/>
      <c r="U8" s="4"/>
    </row>
    <row r="9" spans="1:21" x14ac:dyDescent="0.2">
      <c r="B9" s="2" t="s">
        <v>26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>
        <v>3277</v>
      </c>
      <c r="P9" s="4">
        <v>3463</v>
      </c>
      <c r="Q9" s="4">
        <v>3819</v>
      </c>
      <c r="R9" s="4"/>
      <c r="S9" s="4"/>
      <c r="T9" s="4"/>
      <c r="U9" s="4"/>
    </row>
    <row r="10" spans="1:21" x14ac:dyDescent="0.2">
      <c r="B10" s="1" t="s">
        <v>27</v>
      </c>
      <c r="C10" s="4"/>
      <c r="D10" s="4"/>
      <c r="E10" s="4"/>
      <c r="F10" s="4"/>
      <c r="G10" s="4"/>
      <c r="H10" s="4"/>
      <c r="I10" s="4"/>
      <c r="J10" s="8"/>
      <c r="K10" s="4"/>
      <c r="L10" s="4"/>
      <c r="M10" s="4"/>
      <c r="N10" s="4"/>
      <c r="O10" s="8">
        <f t="shared" ref="O10:P10" si="0">+O8+O9</f>
        <v>17737</v>
      </c>
      <c r="P10" s="8">
        <f t="shared" si="0"/>
        <v>19093</v>
      </c>
      <c r="Q10" s="8">
        <f>+Q8+Q9</f>
        <v>20456</v>
      </c>
      <c r="R10" s="4"/>
      <c r="S10" s="4"/>
      <c r="T10" s="4"/>
      <c r="U10" s="4"/>
    </row>
    <row r="11" spans="1:21" x14ac:dyDescent="0.2">
      <c r="B11" s="2" t="s">
        <v>28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5771</v>
      </c>
      <c r="P11" s="4">
        <v>5332</v>
      </c>
      <c r="Q11" s="4">
        <v>5363</v>
      </c>
      <c r="R11" s="4"/>
      <c r="S11" s="4"/>
      <c r="T11" s="4"/>
      <c r="U11" s="4"/>
    </row>
    <row r="12" spans="1:21" x14ac:dyDescent="0.2">
      <c r="B12" s="2" t="s">
        <v>29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>
        <v>2221</v>
      </c>
      <c r="P12" s="4">
        <v>2338</v>
      </c>
      <c r="Q12" s="4">
        <v>2650</v>
      </c>
      <c r="R12" s="4"/>
      <c r="S12" s="4"/>
      <c r="T12" s="4"/>
      <c r="U12" s="4"/>
    </row>
    <row r="13" spans="1:21" x14ac:dyDescent="0.2">
      <c r="B13" s="2" t="s">
        <v>30</v>
      </c>
      <c r="C13" s="4"/>
      <c r="D13" s="4"/>
      <c r="E13" s="4"/>
      <c r="F13" s="4"/>
      <c r="G13" s="4"/>
      <c r="H13" s="4"/>
      <c r="I13" s="4"/>
      <c r="J13" s="4"/>
      <c r="K13" s="4"/>
      <c r="L13" s="4">
        <f t="shared" ref="L13:P13" si="1">+L10-SUM(L11:L12)</f>
        <v>0</v>
      </c>
      <c r="M13" s="4">
        <f t="shared" si="1"/>
        <v>0</v>
      </c>
      <c r="N13" s="4">
        <f t="shared" si="1"/>
        <v>0</v>
      </c>
      <c r="O13" s="4">
        <f t="shared" si="1"/>
        <v>9745</v>
      </c>
      <c r="P13" s="4">
        <f t="shared" si="1"/>
        <v>11423</v>
      </c>
      <c r="Q13" s="4">
        <f>+Q10-SUM(Q11:Q12)</f>
        <v>12443</v>
      </c>
      <c r="R13" s="4"/>
      <c r="S13" s="4"/>
      <c r="T13" s="4"/>
      <c r="U13" s="4"/>
    </row>
    <row r="14" spans="1:21" x14ac:dyDescent="0.2">
      <c r="B14" s="2" t="s">
        <v>31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v>6059</v>
      </c>
      <c r="P14" s="4">
        <v>6576</v>
      </c>
      <c r="Q14" s="4">
        <v>6564</v>
      </c>
      <c r="R14" s="4"/>
      <c r="S14" s="4"/>
      <c r="T14" s="4"/>
      <c r="U14" s="4"/>
    </row>
    <row r="15" spans="1:21" x14ac:dyDescent="0.2">
      <c r="B15" s="2" t="s">
        <v>32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54</v>
      </c>
      <c r="P15" s="4">
        <v>167</v>
      </c>
      <c r="Q15" s="4">
        <v>0</v>
      </c>
      <c r="R15" s="4"/>
      <c r="S15" s="4"/>
      <c r="T15" s="4"/>
      <c r="U15" s="4"/>
    </row>
    <row r="16" spans="1:21" x14ac:dyDescent="0.2">
      <c r="B16" s="2" t="s">
        <v>33</v>
      </c>
      <c r="C16" s="4"/>
      <c r="D16" s="4"/>
      <c r="E16" s="4"/>
      <c r="F16" s="4"/>
      <c r="G16" s="4"/>
      <c r="H16" s="4"/>
      <c r="I16" s="4"/>
      <c r="J16" s="4"/>
      <c r="K16" s="4"/>
      <c r="L16" s="4">
        <f t="shared" ref="L16:P16" si="2">+L13-L14+L15</f>
        <v>0</v>
      </c>
      <c r="M16" s="4">
        <f t="shared" si="2"/>
        <v>0</v>
      </c>
      <c r="N16" s="4">
        <f t="shared" si="2"/>
        <v>0</v>
      </c>
      <c r="O16" s="4">
        <f t="shared" si="2"/>
        <v>3740</v>
      </c>
      <c r="P16" s="4">
        <f t="shared" si="2"/>
        <v>5014</v>
      </c>
      <c r="Q16" s="4">
        <f>+Q13-Q14+Q15</f>
        <v>5879</v>
      </c>
      <c r="R16" s="4"/>
      <c r="S16" s="4"/>
      <c r="T16" s="4"/>
      <c r="U16" s="4"/>
    </row>
    <row r="17" spans="2:21" x14ac:dyDescent="0.2">
      <c r="B17" s="2" t="s">
        <v>34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v>733</v>
      </c>
      <c r="P17" s="4">
        <v>976</v>
      </c>
      <c r="Q17" s="4">
        <v>1195</v>
      </c>
      <c r="R17" s="4"/>
      <c r="S17" s="4"/>
      <c r="T17" s="4"/>
      <c r="U17" s="4"/>
    </row>
    <row r="18" spans="2:21" x14ac:dyDescent="0.2">
      <c r="B18" s="2" t="s">
        <v>35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v>94</v>
      </c>
      <c r="P18" s="4">
        <v>140</v>
      </c>
      <c r="Q18" s="4">
        <v>178</v>
      </c>
      <c r="R18" s="4"/>
      <c r="S18" s="4"/>
      <c r="T18" s="4"/>
      <c r="U18" s="4"/>
    </row>
    <row r="19" spans="2:21" x14ac:dyDescent="0.2">
      <c r="B19" s="2" t="s">
        <v>36</v>
      </c>
      <c r="C19" s="4"/>
      <c r="D19" s="4"/>
      <c r="E19" s="4"/>
      <c r="F19" s="4"/>
      <c r="G19" s="4"/>
      <c r="H19" s="4"/>
      <c r="I19" s="4"/>
      <c r="J19" s="4"/>
      <c r="K19" s="4"/>
      <c r="L19" s="4">
        <f t="shared" ref="L19:P19" si="3">+L16-L17-L18</f>
        <v>0</v>
      </c>
      <c r="M19" s="4">
        <f t="shared" si="3"/>
        <v>0</v>
      </c>
      <c r="N19" s="4">
        <f t="shared" si="3"/>
        <v>0</v>
      </c>
      <c r="O19" s="4">
        <f t="shared" si="3"/>
        <v>2913</v>
      </c>
      <c r="P19" s="4">
        <f t="shared" si="3"/>
        <v>3898</v>
      </c>
      <c r="Q19" s="4">
        <f>+Q16-Q17-Q18</f>
        <v>4506</v>
      </c>
      <c r="R19" s="4"/>
      <c r="S19" s="4"/>
      <c r="T19" s="4"/>
      <c r="U19" s="4"/>
    </row>
    <row r="20" spans="2:21" x14ac:dyDescent="0.2">
      <c r="B20" s="2" t="s">
        <v>37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551</v>
      </c>
      <c r="P20" s="4">
        <v>754</v>
      </c>
      <c r="Q20" s="4">
        <v>641</v>
      </c>
      <c r="R20" s="4"/>
      <c r="S20" s="4"/>
      <c r="T20" s="4"/>
      <c r="U20" s="4"/>
    </row>
    <row r="21" spans="2:21" x14ac:dyDescent="0.2">
      <c r="B21" s="2" t="s">
        <v>38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220</v>
      </c>
      <c r="P21" s="4">
        <v>-15</v>
      </c>
      <c r="Q21" s="4">
        <v>-685</v>
      </c>
      <c r="R21" s="4"/>
      <c r="S21" s="4"/>
      <c r="T21" s="4"/>
      <c r="U21" s="4"/>
    </row>
    <row r="22" spans="2:21" x14ac:dyDescent="0.2">
      <c r="B22" s="2" t="s">
        <v>39</v>
      </c>
      <c r="C22" s="4"/>
      <c r="D22" s="4"/>
      <c r="E22" s="4"/>
      <c r="F22" s="4"/>
      <c r="G22" s="4"/>
      <c r="H22" s="4"/>
      <c r="I22" s="4"/>
      <c r="J22" s="4"/>
      <c r="K22" s="4"/>
      <c r="L22" s="4">
        <f t="shared" ref="L22:P22" si="4">+L19-L20+L21</f>
        <v>0</v>
      </c>
      <c r="M22" s="4">
        <f t="shared" si="4"/>
        <v>0</v>
      </c>
      <c r="N22" s="4">
        <f t="shared" si="4"/>
        <v>0</v>
      </c>
      <c r="O22" s="4">
        <f t="shared" si="4"/>
        <v>2582</v>
      </c>
      <c r="P22" s="4">
        <f t="shared" si="4"/>
        <v>3129</v>
      </c>
      <c r="Q22" s="4">
        <f>+Q19-Q20+Q21</f>
        <v>3180</v>
      </c>
      <c r="R22" s="4"/>
      <c r="S22" s="4"/>
      <c r="T22" s="4"/>
      <c r="U22" s="4"/>
    </row>
    <row r="23" spans="2:21" x14ac:dyDescent="0.2">
      <c r="B23" s="2" t="s">
        <v>40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v>52</v>
      </c>
      <c r="P23" s="4">
        <v>61</v>
      </c>
      <c r="Q23" s="4">
        <v>49</v>
      </c>
      <c r="R23" s="4"/>
      <c r="S23" s="4"/>
      <c r="T23" s="4"/>
      <c r="U23" s="4"/>
    </row>
    <row r="24" spans="2:21" x14ac:dyDescent="0.2">
      <c r="B24" s="2" t="s">
        <v>41</v>
      </c>
      <c r="C24" s="4"/>
      <c r="D24" s="4"/>
      <c r="E24" s="4"/>
      <c r="F24" s="4"/>
      <c r="G24" s="4"/>
      <c r="H24" s="4"/>
      <c r="I24" s="4"/>
      <c r="J24" s="4"/>
      <c r="K24" s="4"/>
      <c r="L24" s="4">
        <f t="shared" ref="L24:P24" si="5">+L22-L23</f>
        <v>0</v>
      </c>
      <c r="M24" s="4">
        <f t="shared" si="5"/>
        <v>0</v>
      </c>
      <c r="N24" s="4">
        <f t="shared" si="5"/>
        <v>0</v>
      </c>
      <c r="O24" s="4">
        <f t="shared" si="5"/>
        <v>2530</v>
      </c>
      <c r="P24" s="4">
        <f t="shared" si="5"/>
        <v>3068</v>
      </c>
      <c r="Q24" s="4">
        <f>+Q22-Q23</f>
        <v>3131</v>
      </c>
      <c r="R24" s="4"/>
      <c r="S24" s="4"/>
      <c r="T24" s="4"/>
      <c r="U24" s="4"/>
    </row>
    <row r="25" spans="2:21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2:21" x14ac:dyDescent="0.2">
      <c r="C26" s="4"/>
      <c r="D26" s="4"/>
      <c r="E26" s="4"/>
      <c r="F26" s="4"/>
      <c r="G26" s="4"/>
      <c r="H26" s="4"/>
      <c r="I26" s="4"/>
      <c r="J26" s="4"/>
      <c r="K26" s="4"/>
      <c r="L26" s="9" t="e">
        <f t="shared" ref="L26:P26" si="6">+L24/L27</f>
        <v>#DIV/0!</v>
      </c>
      <c r="M26" s="9" t="e">
        <f t="shared" si="6"/>
        <v>#DIV/0!</v>
      </c>
      <c r="N26" s="9" t="e">
        <f t="shared" si="6"/>
        <v>#DIV/0!</v>
      </c>
      <c r="O26" s="9">
        <f t="shared" si="6"/>
        <v>3.9389693289739998</v>
      </c>
      <c r="P26" s="9">
        <f t="shared" si="6"/>
        <v>5.0155304888016996</v>
      </c>
      <c r="Q26" s="9">
        <f>+Q24/Q27</f>
        <v>5.4104026265768095</v>
      </c>
      <c r="R26" s="4"/>
      <c r="S26" s="4"/>
      <c r="T26" s="4"/>
      <c r="U26" s="4"/>
    </row>
    <row r="27" spans="2:21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3">
        <v>642.29999999999995</v>
      </c>
      <c r="P27" s="3">
        <v>611.70000000000005</v>
      </c>
      <c r="Q27" s="3">
        <v>578.70000000000005</v>
      </c>
      <c r="R27" s="4"/>
      <c r="S27" s="4"/>
      <c r="T27" s="4"/>
      <c r="U27" s="4"/>
    </row>
    <row r="28" spans="2:21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3:21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3:21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3:21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3:21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3:21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3:21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3:21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3:21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3:2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3:2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3:21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3:2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3:2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3:2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3:21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3:21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3:2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3:2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3:2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3:21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3:21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3:21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3:21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3:21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3:21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3:21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3:21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3:21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3:21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3:21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3:21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3:21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3:21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3:21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3:21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3:21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3:21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3:21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3:21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3:21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3:21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3:21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3:21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3:21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3:21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3:21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3:21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3:21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3:21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3:21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3:21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3:21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3:21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3:21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3:21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3:21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3:21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3:21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3:21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3:21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3:21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3:21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3:21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3:21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3:21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3:21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3:21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3:21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3:21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3:21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3:21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3:21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3:21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3:21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3:21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3:21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3:21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3:21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3:21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3:21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3:21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3:21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3:21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3:21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3:21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3:21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3:21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3:21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3:21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3:21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3:21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3:21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3:21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3:21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3:21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3:21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3:21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3:21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3:21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3:21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3:21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3:21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3:21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3:21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3:21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3:21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3:21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3:21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3:21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3:21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3:21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3:21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3:21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3:21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3:21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3:21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3:21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3:21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3:21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3:21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3:21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3:21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3:21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3:21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3:21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3:21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3:21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3:21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3:21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3:21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3:21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3:21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3:21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3:21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3:21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3:21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3:21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3:21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3:21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3:21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3:21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3:21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3:21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3:21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3:21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3:21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3:21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3:21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3:21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3:21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3:21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3:21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3:21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3:21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3:21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3:21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3:21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3:21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3:21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3:21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3:21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3:21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3:21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3:21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3:21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3:21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3:21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3:21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3:21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3:21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3:21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3:21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3:21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3:21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3:21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3:21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3:21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3:21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3:21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3:21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3:21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3:21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3:21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3:21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3:21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3:21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3:21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3:21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3:21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3:21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3:21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3:21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3:21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3:21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3:21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3:21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3:21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3:21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3:21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3:21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3:21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3:21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3:21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3:21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3:21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3:21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3:21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3:21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3:21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3:21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3:21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3:21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3:21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3:21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3:21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3:21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3:21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3:21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3:21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3:21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3:21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3:21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3:21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3:21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3:21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3:21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3:21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3:21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3:21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3:21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3:21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3:21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3:21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3:21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3:21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3:21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3:21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3:21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3:21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3:21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3:21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3:21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3:21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3:21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3:21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3:21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3:21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</sheetData>
  <hyperlinks>
    <hyperlink ref="A1" location="Main!A1" display="Main" xr:uid="{87D1C749-F82F-42E5-BFAC-EA8153E1AA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2025-03-14T12:24:06Z</dcterms:created>
  <dcterms:modified xsi:type="dcterms:W3CDTF">2025-09-02T12:45:12Z</dcterms:modified>
</cp:coreProperties>
</file>