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8B4271-0F59-4679-8B93-C3714A9CC21E}" xr6:coauthVersionLast="47" xr6:coauthVersionMax="47" xr10:uidLastSave="{00000000-0000-0000-0000-000000000000}"/>
  <bookViews>
    <workbookView xWindow="0" yWindow="735" windowWidth="38175" windowHeight="15240" xr2:uid="{180BEA10-99BB-4A46-8A92-E0D6A0BEAD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1" i="2"/>
  <c r="J30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J29" i="2"/>
  <c r="J28" i="2"/>
  <c r="J27" i="2"/>
  <c r="J26" i="2"/>
  <c r="H29" i="2"/>
  <c r="G29" i="2"/>
  <c r="H28" i="2"/>
  <c r="G28" i="2"/>
  <c r="H27" i="2"/>
  <c r="G27" i="2"/>
  <c r="H26" i="2"/>
  <c r="G26" i="2"/>
  <c r="I28" i="2"/>
  <c r="I27" i="2"/>
  <c r="I26" i="2"/>
  <c r="I29" i="2"/>
  <c r="C21" i="2"/>
  <c r="C23" i="2" s="1"/>
  <c r="C17" i="2"/>
  <c r="J10" i="2"/>
  <c r="J14" i="2" s="1"/>
  <c r="J17" i="2" s="1"/>
  <c r="J19" i="2" s="1"/>
  <c r="J21" i="2" s="1"/>
  <c r="J23" i="2" s="1"/>
  <c r="H10" i="2"/>
  <c r="H14" i="2" s="1"/>
  <c r="H17" i="2" s="1"/>
  <c r="H19" i="2" s="1"/>
  <c r="H21" i="2" s="1"/>
  <c r="H23" i="2" s="1"/>
  <c r="G10" i="2"/>
  <c r="G14" i="2" s="1"/>
  <c r="G17" i="2" s="1"/>
  <c r="G19" i="2" s="1"/>
  <c r="G21" i="2" s="1"/>
  <c r="G23" i="2" s="1"/>
  <c r="F10" i="2"/>
  <c r="F14" i="2" s="1"/>
  <c r="F17" i="2" s="1"/>
  <c r="F19" i="2" s="1"/>
  <c r="F21" i="2" s="1"/>
  <c r="F23" i="2" s="1"/>
  <c r="E10" i="2"/>
  <c r="E14" i="2" s="1"/>
  <c r="E17" i="2" s="1"/>
  <c r="E19" i="2" s="1"/>
  <c r="E21" i="2" s="1"/>
  <c r="E23" i="2" s="1"/>
  <c r="D10" i="2"/>
  <c r="D14" i="2" s="1"/>
  <c r="D17" i="2" s="1"/>
  <c r="D19" i="2" s="1"/>
  <c r="D21" i="2" s="1"/>
  <c r="D23" i="2" s="1"/>
  <c r="C10" i="2"/>
  <c r="I10" i="2"/>
  <c r="I14" i="2" s="1"/>
  <c r="I17" i="2" s="1"/>
  <c r="I19" i="2" s="1"/>
  <c r="I21" i="2" s="1"/>
  <c r="I23" i="2" s="1"/>
  <c r="I7" i="1"/>
  <c r="I6" i="1"/>
  <c r="I4" i="1"/>
</calcChain>
</file>

<file path=xl/sharedStrings.xml><?xml version="1.0" encoding="utf-8"?>
<sst xmlns="http://schemas.openxmlformats.org/spreadsheetml/2006/main" count="52" uniqueCount="48">
  <si>
    <t>G-III Apperal Groub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</si>
  <si>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</si>
  <si>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</si>
  <si>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</si>
  <si>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</si>
  <si>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</si>
  <si>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</si>
  <si>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</si>
  <si>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</si>
  <si>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GIII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</si>
  <si>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</si>
  <si>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</si>
  <si>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</si>
  <si>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</si>
  <si>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</si>
  <si>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</si>
  <si>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</si>
  <si>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</si>
  <si>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</si>
  <si>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</si>
  <si>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</si>
  <si>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</si>
  <si>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</si>
  <si>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D&amp;A</t>
  </si>
  <si>
    <t>Assets impairments</t>
  </si>
  <si>
    <t>Operating Income</t>
  </si>
  <si>
    <t>Other Income</t>
  </si>
  <si>
    <t>Interest &amp; finance charges</t>
  </si>
  <si>
    <t>Pretax Income</t>
  </si>
  <si>
    <t>Tax Expense</t>
  </si>
  <si>
    <t>Net Income</t>
  </si>
  <si>
    <t>Minority Interest</t>
  </si>
  <si>
    <t>Net Income to Group</t>
  </si>
  <si>
    <t>EPS</t>
  </si>
  <si>
    <t>Wholsale</t>
  </si>
  <si>
    <t xml:space="preserve">Retail </t>
  </si>
  <si>
    <t>Coporate</t>
  </si>
  <si>
    <t>Licensed brands</t>
  </si>
  <si>
    <t>Proprietary brands</t>
  </si>
  <si>
    <t>Wholesale Growth</t>
  </si>
  <si>
    <t>Retail Growth</t>
  </si>
  <si>
    <t>Corporate Growth</t>
  </si>
  <si>
    <t>Revenue Growth</t>
  </si>
  <si>
    <t xml:space="preserve">Gross Margin </t>
  </si>
  <si>
    <t xml:space="preserve">Operating Margin </t>
  </si>
  <si>
    <t>Tax Rate</t>
  </si>
  <si>
    <t>Licensed Brands: Calvin Klein, Tommy Hilfiger, Converse, Champion etc.</t>
  </si>
  <si>
    <t>Brands: DKNY, Karl Lagerfeld, Donna Karan, Vilebrequin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</si>
</sst>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g-ii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0F83-6504-4D43-8674-D3CDD23A410E}">
  <dimension ref="A1:J11"/>
  <sheetViews>
    <sheetView tabSelected="1" zoomScale="200" zoomScaleNormal="200" workbookViewId="0"/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3</v>
      </c>
      <c r="I2" s="2">
        <v>27.07</v>
      </c>
    </row>
    <row r="3" spans="1:10" x14ac:dyDescent="0.2">
      <c r="H3" s="2" t="s">
        <v>4</v>
      </c>
      <c r="I3" s="3">
        <v>43.886707000000001</v>
      </c>
      <c r="J3" s="4" t="s">
        <v>10</v>
      </c>
    </row>
    <row r="4" spans="1:10" x14ac:dyDescent="0.2">
      <c r="B4" s="2" t="s">
        <v>9</v>
      </c>
      <c r="H4" s="2" t="s">
        <v>5</v>
      </c>
      <c r="I4" s="3">
        <f>+I2*I3</f>
        <v>1188.01315849</v>
      </c>
    </row>
    <row r="5" spans="1:10" x14ac:dyDescent="0.2">
      <c r="B5" s="5" t="s">
        <v>2</v>
      </c>
      <c r="H5" s="2" t="s">
        <v>6</v>
      </c>
      <c r="I5" s="3">
        <v>104.68600000000001</v>
      </c>
      <c r="J5" s="4" t="s">
        <v>10</v>
      </c>
    </row>
    <row r="6" spans="1:10" x14ac:dyDescent="0.2">
      <c r="H6" s="2" t="s">
        <v>7</v>
      </c>
      <c r="I6" s="3">
        <f>10.277+213.898</f>
        <v>224.17499999999998</v>
      </c>
      <c r="J6" s="4" t="s">
        <v>10</v>
      </c>
    </row>
    <row r="7" spans="1:10" x14ac:dyDescent="0.2">
      <c r="H7" s="2" t="s">
        <v>8</v>
      </c>
      <c r="I7" s="3">
        <f>+I4-I5+I6</f>
        <v>1307.5021584900001</v>
      </c>
    </row>
    <row r="10" spans="1:10" x14ac:dyDescent="0.2">
      <c r="B10" s="2" t="s">
        <v>47</v>
      </c>
    </row>
    <row r="11" spans="1:10" x14ac:dyDescent="0.2">
      <c r="B11" s="2" t="s">
        <v>46</v>
      </c>
    </row>
  </sheetData>
  <hyperlinks>
    <hyperlink ref="B5" r:id="rId1" xr:uid="{28C39F85-EAA3-4FE9-85D3-0939099D35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3482-435C-4752-9F6D-DD02FA6CB1BC}">
  <dimension ref="A1:DR197"/>
  <sheetViews>
    <sheetView zoomScale="200" zoomScaleNormal="200" workbookViewId="0">
      <pane xSplit="2" ySplit="2" topLeftCell="E10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85546875" style="2" customWidth="1"/>
    <col min="3" max="16384" width="9.140625" style="2"/>
  </cols>
  <sheetData>
    <row r="1" spans="1:122" x14ac:dyDescent="0.2">
      <c r="A1" s="5" t="s">
        <v>11</v>
      </c>
    </row>
    <row r="2" spans="1:12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122" x14ac:dyDescent="0.2">
      <c r="B3" s="2" t="s">
        <v>37</v>
      </c>
      <c r="C3" s="6"/>
      <c r="D3" s="6"/>
      <c r="E3" s="6">
        <v>625.23099999999999</v>
      </c>
      <c r="F3" s="6"/>
      <c r="G3" s="6"/>
      <c r="H3" s="6"/>
      <c r="I3" s="6">
        <v>560.78</v>
      </c>
      <c r="J3" s="6"/>
      <c r="K3" s="6"/>
      <c r="L3" s="6"/>
      <c r="M3" s="6"/>
      <c r="N3" s="6"/>
      <c r="O3" s="6"/>
      <c r="P3" s="6"/>
    </row>
    <row r="4" spans="1:122" x14ac:dyDescent="0.2">
      <c r="B4" s="2" t="s">
        <v>38</v>
      </c>
      <c r="C4" s="6"/>
      <c r="D4" s="6"/>
      <c r="E4" s="6">
        <v>429.072</v>
      </c>
      <c r="F4" s="6"/>
      <c r="G4" s="6"/>
      <c r="H4" s="6"/>
      <c r="I4" s="6">
        <v>505.85500000000002</v>
      </c>
      <c r="J4" s="6"/>
      <c r="K4" s="6"/>
      <c r="L4" s="6"/>
      <c r="M4" s="6"/>
      <c r="N4" s="6"/>
      <c r="O4" s="6"/>
      <c r="P4" s="6"/>
    </row>
    <row r="5" spans="1:122" x14ac:dyDescent="0.2">
      <c r="B5" s="2" t="s">
        <v>34</v>
      </c>
      <c r="C5" s="6"/>
      <c r="D5" s="6"/>
      <c r="E5" s="6">
        <v>1054.3030000000001</v>
      </c>
      <c r="F5" s="6"/>
      <c r="G5" s="6"/>
      <c r="H5" s="6"/>
      <c r="I5" s="6">
        <v>1066.635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spans="1:122" x14ac:dyDescent="0.2">
      <c r="B6" s="2" t="s">
        <v>35</v>
      </c>
      <c r="C6" s="6"/>
      <c r="D6" s="6"/>
      <c r="E6" s="6">
        <v>32.710999999999999</v>
      </c>
      <c r="F6" s="6"/>
      <c r="G6" s="6"/>
      <c r="H6" s="6"/>
      <c r="I6" s="6">
        <v>42.332999999999998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spans="1:122" x14ac:dyDescent="0.2">
      <c r="B7" s="2" t="s">
        <v>36</v>
      </c>
      <c r="C7" s="6"/>
      <c r="D7" s="6"/>
      <c r="E7" s="6">
        <v>-19.904</v>
      </c>
      <c r="F7" s="6"/>
      <c r="G7" s="6"/>
      <c r="H7" s="6"/>
      <c r="I7" s="6">
        <v>-22.209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spans="1:122" x14ac:dyDescent="0.2">
      <c r="B8" s="1" t="s">
        <v>19</v>
      </c>
      <c r="C8" s="7"/>
      <c r="D8" s="7"/>
      <c r="E8" s="7">
        <v>1067.1099999999999</v>
      </c>
      <c r="F8" s="7"/>
      <c r="G8" s="7"/>
      <c r="H8" s="7"/>
      <c r="I8" s="7">
        <v>1086.759</v>
      </c>
      <c r="J8" s="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spans="1:122" x14ac:dyDescent="0.2">
      <c r="B9" s="2" t="s">
        <v>20</v>
      </c>
      <c r="C9" s="6"/>
      <c r="D9" s="6"/>
      <c r="E9" s="6">
        <v>633.697</v>
      </c>
      <c r="F9" s="6"/>
      <c r="G9" s="6"/>
      <c r="H9" s="6"/>
      <c r="I9" s="6">
        <v>654.62800000000004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 spans="1:122" x14ac:dyDescent="0.2">
      <c r="B10" s="2" t="s">
        <v>21</v>
      </c>
      <c r="C10" s="6">
        <f t="shared" ref="C10:H10" si="0">+C8-C9</f>
        <v>0</v>
      </c>
      <c r="D10" s="6">
        <f t="shared" si="0"/>
        <v>0</v>
      </c>
      <c r="E10" s="6">
        <f t="shared" si="0"/>
        <v>433.4129999999999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>+I8-I9</f>
        <v>432.13099999999997</v>
      </c>
      <c r="J10" s="6">
        <f t="shared" ref="J10" si="1">+J8-J9</f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 spans="1:122" x14ac:dyDescent="0.2">
      <c r="B11" s="2" t="s">
        <v>22</v>
      </c>
      <c r="C11" s="6"/>
      <c r="D11" s="6"/>
      <c r="E11" s="6">
        <v>236.30799999999999</v>
      </c>
      <c r="F11" s="6"/>
      <c r="G11" s="6"/>
      <c r="H11" s="6"/>
      <c r="I11" s="6">
        <v>259.24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</row>
    <row r="12" spans="1:122" x14ac:dyDescent="0.2">
      <c r="B12" s="2" t="s">
        <v>23</v>
      </c>
      <c r="C12" s="6"/>
      <c r="D12" s="6"/>
      <c r="E12" s="6">
        <v>6.5949999999999998</v>
      </c>
      <c r="F12" s="6"/>
      <c r="G12" s="6"/>
      <c r="H12" s="6"/>
      <c r="I12" s="6">
        <v>6.556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 spans="1:122" x14ac:dyDescent="0.2">
      <c r="B13" s="2" t="s">
        <v>24</v>
      </c>
      <c r="C13" s="6"/>
      <c r="D13" s="6"/>
      <c r="E13" s="6">
        <v>0.222</v>
      </c>
      <c r="F13" s="6"/>
      <c r="G13" s="6"/>
      <c r="H13" s="6"/>
      <c r="I13" s="6"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 spans="1:122" x14ac:dyDescent="0.2">
      <c r="B14" s="2" t="s">
        <v>25</v>
      </c>
      <c r="C14" s="6"/>
      <c r="D14" s="6">
        <f t="shared" ref="D14:H14" si="2">+D10-D11-D12-D13</f>
        <v>0</v>
      </c>
      <c r="E14" s="6">
        <f t="shared" si="2"/>
        <v>190.2879999999999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>+I10-I11-I12-I13</f>
        <v>166.33499999999995</v>
      </c>
      <c r="J14" s="6">
        <f t="shared" ref="J14" si="3">+J10-J11-J12-J13</f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 spans="1:122" x14ac:dyDescent="0.2">
      <c r="B15" s="2" t="s">
        <v>26</v>
      </c>
      <c r="C15" s="6"/>
      <c r="D15" s="6"/>
      <c r="E15" s="6">
        <v>-3.129</v>
      </c>
      <c r="F15" s="6"/>
      <c r="G15" s="6"/>
      <c r="H15" s="6"/>
      <c r="I15" s="6">
        <v>0.94199999999999995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 spans="1:122" x14ac:dyDescent="0.2">
      <c r="B16" s="2" t="s">
        <v>27</v>
      </c>
      <c r="C16" s="6"/>
      <c r="D16" s="6"/>
      <c r="E16" s="6">
        <v>11.023999999999999</v>
      </c>
      <c r="F16" s="6"/>
      <c r="G16" s="6"/>
      <c r="H16" s="6"/>
      <c r="I16" s="6">
        <v>6.3579999999999997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spans="2:122" x14ac:dyDescent="0.2">
      <c r="B17" s="2" t="s">
        <v>28</v>
      </c>
      <c r="C17" s="6">
        <f t="shared" ref="C17:H17" si="4">+C14+C15-C16</f>
        <v>0</v>
      </c>
      <c r="D17" s="6">
        <f t="shared" si="4"/>
        <v>0</v>
      </c>
      <c r="E17" s="6">
        <f t="shared" si="4"/>
        <v>176.13499999999991</v>
      </c>
      <c r="F17" s="6">
        <f t="shared" si="4"/>
        <v>0</v>
      </c>
      <c r="G17" s="6">
        <f t="shared" si="4"/>
        <v>0</v>
      </c>
      <c r="H17" s="6">
        <f t="shared" si="4"/>
        <v>0</v>
      </c>
      <c r="I17" s="6">
        <f>+I14+I15-I16</f>
        <v>160.91899999999995</v>
      </c>
      <c r="J17" s="6">
        <f t="shared" ref="J17" si="5">+J14+J15-J16</f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spans="2:122" x14ac:dyDescent="0.2">
      <c r="B18" s="2" t="s">
        <v>29</v>
      </c>
      <c r="C18" s="6"/>
      <c r="D18" s="6"/>
      <c r="E18" s="6">
        <v>48.755000000000003</v>
      </c>
      <c r="F18" s="6"/>
      <c r="G18" s="6"/>
      <c r="H18" s="6"/>
      <c r="I18" s="6">
        <v>46.151000000000003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spans="2:122" x14ac:dyDescent="0.2">
      <c r="B19" s="2" t="s">
        <v>30</v>
      </c>
      <c r="C19" s="6"/>
      <c r="D19" s="6">
        <f t="shared" ref="D19:H19" si="6">+D17-D18</f>
        <v>0</v>
      </c>
      <c r="E19" s="6">
        <f t="shared" si="6"/>
        <v>127.37999999999991</v>
      </c>
      <c r="F19" s="6">
        <f t="shared" si="6"/>
        <v>0</v>
      </c>
      <c r="G19" s="6">
        <f t="shared" si="6"/>
        <v>0</v>
      </c>
      <c r="H19" s="6">
        <f t="shared" si="6"/>
        <v>0</v>
      </c>
      <c r="I19" s="6">
        <f>+I17-I18</f>
        <v>114.76799999999994</v>
      </c>
      <c r="J19" s="6">
        <f t="shared" ref="J19" si="7">+J17-J18</f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spans="2:122" x14ac:dyDescent="0.2">
      <c r="B20" s="2" t="s">
        <v>31</v>
      </c>
      <c r="C20" s="6"/>
      <c r="D20" s="6"/>
      <c r="E20" s="6">
        <v>-0.26</v>
      </c>
      <c r="F20" s="6"/>
      <c r="G20" s="6"/>
      <c r="H20" s="6"/>
      <c r="I20" s="6"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spans="2:122" x14ac:dyDescent="0.2">
      <c r="B21" s="2" t="s">
        <v>32</v>
      </c>
      <c r="C21" s="6">
        <f t="shared" ref="C21:H21" si="8">+C19-C20</f>
        <v>0</v>
      </c>
      <c r="D21" s="6">
        <f t="shared" si="8"/>
        <v>0</v>
      </c>
      <c r="E21" s="6">
        <f t="shared" si="8"/>
        <v>127.63999999999992</v>
      </c>
      <c r="F21" s="6">
        <f t="shared" si="8"/>
        <v>0</v>
      </c>
      <c r="G21" s="6">
        <f t="shared" si="8"/>
        <v>0</v>
      </c>
      <c r="H21" s="6">
        <f t="shared" si="8"/>
        <v>0</v>
      </c>
      <c r="I21" s="6">
        <f>+I19-I20</f>
        <v>114.76799999999994</v>
      </c>
      <c r="J21" s="6">
        <f t="shared" ref="J21" si="9">+J19-J20</f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spans="2:122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spans="2:122" x14ac:dyDescent="0.2">
      <c r="B23" s="2" t="s">
        <v>33</v>
      </c>
      <c r="C23" s="8" t="e">
        <f t="shared" ref="C23:H23" si="10">+C21/C24</f>
        <v>#DIV/0!</v>
      </c>
      <c r="D23" s="8" t="e">
        <f t="shared" si="10"/>
        <v>#DIV/0!</v>
      </c>
      <c r="E23" s="8">
        <f t="shared" si="10"/>
        <v>2.7915928526124691</v>
      </c>
      <c r="F23" s="8" t="e">
        <f t="shared" si="10"/>
        <v>#DIV/0!</v>
      </c>
      <c r="G23" s="8" t="e">
        <f t="shared" si="10"/>
        <v>#DIV/0!</v>
      </c>
      <c r="H23" s="8" t="e">
        <f t="shared" si="10"/>
        <v>#DIV/0!</v>
      </c>
      <c r="I23" s="8">
        <f>+I21/I24</f>
        <v>2.6151988150848799</v>
      </c>
      <c r="J23" s="8" t="e">
        <f t="shared" ref="J23" si="11">+J21/J24</f>
        <v>#DIV/0!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spans="2:122" x14ac:dyDescent="0.2">
      <c r="B24" s="2" t="s">
        <v>4</v>
      </c>
      <c r="C24" s="6"/>
      <c r="D24" s="6"/>
      <c r="E24" s="6">
        <v>45.722999999999999</v>
      </c>
      <c r="F24" s="6"/>
      <c r="G24" s="6"/>
      <c r="H24" s="6"/>
      <c r="I24" s="6">
        <v>43.884999999999998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spans="2:122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spans="2:122" x14ac:dyDescent="0.2">
      <c r="B26" s="2" t="s">
        <v>39</v>
      </c>
      <c r="C26" s="6"/>
      <c r="D26" s="6"/>
      <c r="E26" s="6"/>
      <c r="F26" s="6"/>
      <c r="G26" s="9" t="e">
        <f t="shared" ref="G26:G29" si="12">+G5/C5-1</f>
        <v>#DIV/0!</v>
      </c>
      <c r="H26" s="9" t="e">
        <f t="shared" ref="H26:H29" si="13">+H5/D5-1</f>
        <v>#DIV/0!</v>
      </c>
      <c r="I26" s="9">
        <f t="shared" ref="I26:J28" si="14">+I5/E5-1</f>
        <v>1.1696827192941628E-2</v>
      </c>
      <c r="J26" s="9" t="e">
        <f t="shared" si="14"/>
        <v>#DIV/0!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spans="2:122" x14ac:dyDescent="0.2">
      <c r="B27" s="2" t="s">
        <v>40</v>
      </c>
      <c r="C27" s="6"/>
      <c r="D27" s="6"/>
      <c r="E27" s="6"/>
      <c r="F27" s="6"/>
      <c r="G27" s="9" t="e">
        <f t="shared" si="12"/>
        <v>#DIV/0!</v>
      </c>
      <c r="H27" s="9" t="e">
        <f t="shared" si="13"/>
        <v>#DIV/0!</v>
      </c>
      <c r="I27" s="9">
        <f t="shared" si="14"/>
        <v>0.29415181437436955</v>
      </c>
      <c r="J27" s="9" t="e">
        <f t="shared" si="14"/>
        <v>#DIV/0!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spans="2:122" x14ac:dyDescent="0.2">
      <c r="B28" s="2" t="s">
        <v>41</v>
      </c>
      <c r="C28" s="6"/>
      <c r="D28" s="6"/>
      <c r="E28" s="6"/>
      <c r="F28" s="6"/>
      <c r="G28" s="9" t="e">
        <f t="shared" si="12"/>
        <v>#DIV/0!</v>
      </c>
      <c r="H28" s="9" t="e">
        <f t="shared" si="13"/>
        <v>#DIV/0!</v>
      </c>
      <c r="I28" s="9">
        <f t="shared" si="14"/>
        <v>0.11580586816720251</v>
      </c>
      <c r="J28" s="9" t="e">
        <f t="shared" si="14"/>
        <v>#DIV/0!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spans="2:122" x14ac:dyDescent="0.2">
      <c r="B29" s="2" t="s">
        <v>42</v>
      </c>
      <c r="C29" s="6"/>
      <c r="D29" s="6"/>
      <c r="E29" s="6"/>
      <c r="F29" s="6"/>
      <c r="G29" s="9" t="e">
        <f t="shared" si="12"/>
        <v>#DIV/0!</v>
      </c>
      <c r="H29" s="9" t="e">
        <f t="shared" si="13"/>
        <v>#DIV/0!</v>
      </c>
      <c r="I29" s="9">
        <f>+I8/E8-1</f>
        <v>1.8413284478638658E-2</v>
      </c>
      <c r="J29" s="9" t="e">
        <f>+J8/F8-1</f>
        <v>#DIV/0!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spans="2:122" x14ac:dyDescent="0.2">
      <c r="B30" s="2" t="s">
        <v>43</v>
      </c>
      <c r="C30" s="9" t="e">
        <f t="shared" ref="C30:H30" si="15">+C10/C8</f>
        <v>#DIV/0!</v>
      </c>
      <c r="D30" s="9" t="e">
        <f t="shared" si="15"/>
        <v>#DIV/0!</v>
      </c>
      <c r="E30" s="9">
        <f t="shared" si="15"/>
        <v>0.40615587896280603</v>
      </c>
      <c r="F30" s="9" t="e">
        <f t="shared" si="15"/>
        <v>#DIV/0!</v>
      </c>
      <c r="G30" s="9" t="e">
        <f t="shared" si="15"/>
        <v>#DIV/0!</v>
      </c>
      <c r="H30" s="9" t="e">
        <f t="shared" si="15"/>
        <v>#DIV/0!</v>
      </c>
      <c r="I30" s="9">
        <f>+I10/I8</f>
        <v>0.39763277782838696</v>
      </c>
      <c r="J30" s="9" t="e">
        <f>+J10/J8</f>
        <v>#DIV/0!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spans="2:122" x14ac:dyDescent="0.2">
      <c r="B31" s="2" t="s">
        <v>44</v>
      </c>
      <c r="C31" s="9" t="e">
        <f t="shared" ref="C31:H31" si="16">+C14/C8</f>
        <v>#DIV/0!</v>
      </c>
      <c r="D31" s="9" t="e">
        <f t="shared" si="16"/>
        <v>#DIV/0!</v>
      </c>
      <c r="E31" s="9">
        <f t="shared" si="16"/>
        <v>0.17832088538201302</v>
      </c>
      <c r="F31" s="9" t="e">
        <f t="shared" si="16"/>
        <v>#DIV/0!</v>
      </c>
      <c r="G31" s="9" t="e">
        <f t="shared" si="16"/>
        <v>#DIV/0!</v>
      </c>
      <c r="H31" s="9" t="e">
        <f t="shared" si="16"/>
        <v>#DIV/0!</v>
      </c>
      <c r="I31" s="9">
        <f>+I14/I8</f>
        <v>0.15305601333874386</v>
      </c>
      <c r="J31" s="9" t="e">
        <f>+J14/J8</f>
        <v>#DIV/0!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spans="2:122" x14ac:dyDescent="0.2">
      <c r="B32" s="2" t="s">
        <v>45</v>
      </c>
      <c r="C32" s="9" t="e">
        <f t="shared" ref="C32:H32" si="17">+C18/C17</f>
        <v>#DIV/0!</v>
      </c>
      <c r="D32" s="9" t="e">
        <f t="shared" si="17"/>
        <v>#DIV/0!</v>
      </c>
      <c r="E32" s="9">
        <f t="shared" si="17"/>
        <v>0.27680472364947356</v>
      </c>
      <c r="F32" s="9" t="e">
        <f t="shared" si="17"/>
        <v>#DIV/0!</v>
      </c>
      <c r="G32" s="9" t="e">
        <f t="shared" si="17"/>
        <v>#DIV/0!</v>
      </c>
      <c r="H32" s="9" t="e">
        <f t="shared" si="17"/>
        <v>#DIV/0!</v>
      </c>
      <c r="I32" s="9">
        <f>+I18/I17</f>
        <v>0.28679646281669668</v>
      </c>
      <c r="J32" s="9" t="e">
        <f>+J18/J17</f>
        <v>#DIV/0!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spans="3:122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spans="3:122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spans="3:122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spans="3:122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spans="3:12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spans="3:122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spans="3:122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spans="3:122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spans="3:122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spans="3:122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spans="3:122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spans="3:122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spans="3:122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spans="3:122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spans="3:122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spans="3:122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spans="3:122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spans="3:122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spans="3:122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spans="3:122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spans="3:122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spans="3:122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spans="3:122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spans="3:122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spans="3:122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spans="3:122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spans="3:122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spans="3:122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spans="3:122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spans="3:122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spans="3:122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spans="3:122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spans="3:122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spans="3:122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spans="3:122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spans="3:122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spans="3:122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spans="3:122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spans="3:122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spans="3:122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spans="3:122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spans="3:122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spans="3:122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spans="3:122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spans="3:122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spans="3:122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spans="3:122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spans="3:122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spans="3:122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spans="3:122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spans="3:122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spans="3:122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spans="3:122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spans="3:122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spans="3:122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spans="3:122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spans="3:122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spans="3:122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spans="3:122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spans="3:122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spans="3:122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spans="3:122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spans="3:122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spans="3:122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 spans="3:122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 spans="3:122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</row>
    <row r="99" spans="3:122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</row>
    <row r="100" spans="3:122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</row>
    <row r="101" spans="3:122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</row>
    <row r="102" spans="3:122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</row>
    <row r="103" spans="3:122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</row>
    <row r="104" spans="3:122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</row>
    <row r="105" spans="3:122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</row>
    <row r="106" spans="3:122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</row>
    <row r="107" spans="3:122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</row>
    <row r="108" spans="3:122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</row>
    <row r="109" spans="3:122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</row>
    <row r="110" spans="3:122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</row>
    <row r="111" spans="3:122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</row>
    <row r="112" spans="3:122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</row>
    <row r="113" spans="3:122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</row>
    <row r="114" spans="3:122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</row>
    <row r="115" spans="3:122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</row>
    <row r="116" spans="3:122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</row>
    <row r="117" spans="3:122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</row>
    <row r="118" spans="3:122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</row>
    <row r="119" spans="3:122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</row>
    <row r="120" spans="3:122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</row>
    <row r="121" spans="3:122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</row>
    <row r="122" spans="3:122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</row>
    <row r="123" spans="3:122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</row>
    <row r="124" spans="3:122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</row>
    <row r="125" spans="3:122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</row>
    <row r="126" spans="3:122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</row>
    <row r="127" spans="3:122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</row>
    <row r="128" spans="3:122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</row>
    <row r="129" spans="3:122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</row>
    <row r="130" spans="3:122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</row>
    <row r="131" spans="3:122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</row>
    <row r="132" spans="3:122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</row>
    <row r="133" spans="3:122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</row>
    <row r="134" spans="3:122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</row>
    <row r="135" spans="3:122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</row>
    <row r="136" spans="3:122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</row>
    <row r="137" spans="3:122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</row>
    <row r="138" spans="3:122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</row>
    <row r="139" spans="3:122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</row>
    <row r="140" spans="3:122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</row>
    <row r="141" spans="3:122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</row>
    <row r="142" spans="3:122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</row>
    <row r="143" spans="3:122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</row>
    <row r="144" spans="3:122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</row>
    <row r="145" spans="3:122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</row>
    <row r="146" spans="3:122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</row>
    <row r="147" spans="3:122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</row>
    <row r="148" spans="3:122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</row>
    <row r="149" spans="3:122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</row>
    <row r="150" spans="3:122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</row>
    <row r="151" spans="3:122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</row>
    <row r="152" spans="3:122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</row>
    <row r="153" spans="3:122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</row>
    <row r="154" spans="3:122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</row>
    <row r="155" spans="3:122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</row>
    <row r="156" spans="3:122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</row>
    <row r="157" spans="3:122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</row>
    <row r="158" spans="3:122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</row>
    <row r="159" spans="3:122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</row>
    <row r="160" spans="3:122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</row>
    <row r="161" spans="3:122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</row>
    <row r="162" spans="3:122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</row>
    <row r="163" spans="3:122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</row>
    <row r="164" spans="3:122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</row>
    <row r="165" spans="3:122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</row>
    <row r="166" spans="3:122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</row>
    <row r="167" spans="3:122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</row>
    <row r="168" spans="3:122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</row>
    <row r="169" spans="3:122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</row>
    <row r="170" spans="3:122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</row>
    <row r="171" spans="3:122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</row>
    <row r="172" spans="3:122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</row>
    <row r="173" spans="3:122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</row>
    <row r="174" spans="3:122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</row>
    <row r="175" spans="3:122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</row>
    <row r="176" spans="3:122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</row>
    <row r="177" spans="3:122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</row>
    <row r="178" spans="3:122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</row>
    <row r="179" spans="3:122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</row>
    <row r="180" spans="3:122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</row>
    <row r="181" spans="3:122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</row>
    <row r="182" spans="3:122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</row>
    <row r="183" spans="3:122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</row>
    <row r="184" spans="3:122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</row>
    <row r="185" spans="3:122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</row>
    <row r="186" spans="3:122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</row>
    <row r="187" spans="3:122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</row>
    <row r="188" spans="3:122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</row>
    <row r="189" spans="3:122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</row>
    <row r="190" spans="3:122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</row>
    <row r="191" spans="3:122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</row>
    <row r="192" spans="3:122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</row>
    <row r="193" spans="3:122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</row>
    <row r="194" spans="3:122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</row>
    <row r="195" spans="3:122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</row>
    <row r="196" spans="3:122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</row>
    <row r="197" spans="3:122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</row>
  </sheetData>
  <hyperlinks>
    <hyperlink ref="A1" location="Main!A1" display="Main" xr:uid="{CD528366-5A86-4AE3-AE68-A3819CAD8C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2025-03-01T13:17:50Z</dcterms:created>
  <dcterms:modified xsi:type="dcterms:W3CDTF">2025-09-02T12:51:16Z</dcterms:modified>
</cp:coreProperties>
</file>