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B91A7AB-3F44-4C60-8D5D-894282C20DFE}" xr6:coauthVersionLast="47" xr6:coauthVersionMax="47" xr10:uidLastSave="{00000000-0000-0000-0000-000000000000}"/>
  <bookViews>
    <workbookView xWindow="225" yWindow="1950" windowWidth="38175" windowHeight="15240" activeTab="1" xr2:uid="{13969822-0D99-4296-BD6D-53BA0933144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2" l="1"/>
  <c r="H35" i="2"/>
  <c r="G35" i="2"/>
  <c r="F35" i="2"/>
  <c r="E35" i="2"/>
  <c r="D35" i="2"/>
  <c r="C35" i="2"/>
  <c r="I35" i="2"/>
  <c r="J34" i="2"/>
  <c r="H34" i="2"/>
  <c r="G34" i="2"/>
  <c r="F34" i="2"/>
  <c r="E34" i="2"/>
  <c r="D34" i="2"/>
  <c r="C34" i="2"/>
  <c r="I34" i="2"/>
  <c r="J33" i="2"/>
  <c r="H33" i="2"/>
  <c r="G33" i="2"/>
  <c r="F33" i="2"/>
  <c r="E33" i="2"/>
  <c r="D33" i="2"/>
  <c r="C33" i="2"/>
  <c r="J32" i="2"/>
  <c r="H32" i="2"/>
  <c r="G32" i="2"/>
  <c r="F32" i="2"/>
  <c r="E32" i="2"/>
  <c r="D32" i="2"/>
  <c r="C32" i="2"/>
  <c r="J31" i="2"/>
  <c r="H31" i="2"/>
  <c r="G31" i="2"/>
  <c r="F31" i="2"/>
  <c r="E31" i="2"/>
  <c r="D31" i="2"/>
  <c r="C31" i="2"/>
  <c r="J30" i="2"/>
  <c r="H30" i="2"/>
  <c r="G30" i="2"/>
  <c r="F30" i="2"/>
  <c r="E30" i="2"/>
  <c r="D30" i="2"/>
  <c r="C30" i="2"/>
  <c r="I31" i="2"/>
  <c r="I33" i="2"/>
  <c r="I32" i="2"/>
  <c r="I30" i="2"/>
  <c r="I29" i="2"/>
  <c r="I28" i="2"/>
  <c r="I27" i="2"/>
  <c r="I26" i="2"/>
  <c r="J23" i="2"/>
  <c r="H23" i="2"/>
  <c r="G23" i="2"/>
  <c r="F23" i="2"/>
  <c r="E23" i="2"/>
  <c r="D23" i="2"/>
  <c r="C23" i="2"/>
  <c r="I23" i="2"/>
  <c r="J21" i="2"/>
  <c r="H21" i="2"/>
  <c r="G21" i="2"/>
  <c r="F21" i="2"/>
  <c r="E21" i="2"/>
  <c r="D21" i="2"/>
  <c r="C21" i="2"/>
  <c r="I21" i="2"/>
  <c r="J19" i="2"/>
  <c r="H19" i="2"/>
  <c r="G19" i="2"/>
  <c r="F19" i="2"/>
  <c r="E19" i="2"/>
  <c r="D19" i="2"/>
  <c r="C19" i="2"/>
  <c r="I19" i="2"/>
  <c r="J17" i="2"/>
  <c r="I17" i="2"/>
  <c r="H17" i="2"/>
  <c r="G17" i="2"/>
  <c r="F17" i="2"/>
  <c r="D17" i="2"/>
  <c r="C17" i="2"/>
  <c r="E17" i="2"/>
  <c r="J15" i="2"/>
  <c r="I15" i="2"/>
  <c r="H15" i="2"/>
  <c r="G15" i="2"/>
  <c r="F15" i="2"/>
  <c r="D15" i="2"/>
  <c r="C15" i="2"/>
  <c r="E15" i="2"/>
  <c r="J6" i="2"/>
  <c r="J10" i="2" s="1"/>
  <c r="H6" i="2"/>
  <c r="H10" i="2" s="1"/>
  <c r="G6" i="2"/>
  <c r="G10" i="2" s="1"/>
  <c r="F6" i="2"/>
  <c r="F10" i="2" s="1"/>
  <c r="E6" i="2"/>
  <c r="E10" i="2" s="1"/>
  <c r="D6" i="2"/>
  <c r="D10" i="2" s="1"/>
  <c r="C6" i="2"/>
  <c r="C10" i="2" s="1"/>
  <c r="I6" i="2"/>
  <c r="I10" i="2" s="1"/>
  <c r="H7" i="1"/>
  <c r="H6" i="1"/>
  <c r="H5" i="1"/>
  <c r="H4" i="1"/>
</calcChain>
</file>

<file path=xl/sharedStrings.xml><?xml version="1.0" encoding="utf-8"?>
<sst xmlns="http://schemas.openxmlformats.org/spreadsheetml/2006/main" count="53" uniqueCount="48">
  <si>
    <t>IBM</t>
  </si>
  <si>
    <t>numbers in mio USD</t>
  </si>
  <si>
    <t>IR</t>
  </si>
  <si>
    <t>Price</t>
  </si>
  <si>
    <t>Shares</t>
  </si>
  <si>
    <t>MC</t>
  </si>
  <si>
    <t xml:space="preserve">Cash 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</si>
  <si>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</si>
  <si>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</si>
  <si>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</si>
  <si>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</si>
  <si>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</si>
  <si>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</si>
  <si>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</si>
  <si>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</si>
  <si>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</si>
  <si>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</si>
  <si>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</si>
  <si>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Services</t>
  </si>
  <si>
    <t>Sales</t>
  </si>
  <si>
    <t>Financing</t>
  </si>
  <si>
    <t>Revenue</t>
  </si>
  <si>
    <t>COGS Services</t>
  </si>
  <si>
    <t>COGS Sales</t>
  </si>
  <si>
    <t>COGS Financing</t>
  </si>
  <si>
    <t>Gross Profit</t>
  </si>
  <si>
    <t>SGA</t>
  </si>
  <si>
    <t>R&amp;D</t>
  </si>
  <si>
    <t>Intellectual Porperty</t>
  </si>
  <si>
    <t>Other Expenses</t>
  </si>
  <si>
    <t>Interest Expense</t>
  </si>
  <si>
    <t>Operating Income</t>
  </si>
  <si>
    <t>Pretax Income</t>
  </si>
  <si>
    <t>Tax Expense</t>
  </si>
  <si>
    <t>Income from cont. Operations</t>
  </si>
  <si>
    <t>Discontin. Operations</t>
  </si>
  <si>
    <t>Net Income</t>
  </si>
  <si>
    <t>EPS</t>
  </si>
  <si>
    <t>Services Growth</t>
  </si>
  <si>
    <t xml:space="preserve">Sales Growth </t>
  </si>
  <si>
    <t>Financing Growth</t>
  </si>
  <si>
    <t>Revenue Growth</t>
  </si>
  <si>
    <t>Services GM</t>
  </si>
  <si>
    <t xml:space="preserve">Sales GM </t>
  </si>
  <si>
    <t xml:space="preserve">Financing GM 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</si>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</sst>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3935-8DC6-478D-B4B7-3FCAFC8825D3}">
  <dimension ref="A1:I7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3</v>
      </c>
      <c r="H2" s="2">
        <v>219.2</v>
      </c>
    </row>
    <row r="3" spans="1:9" x14ac:dyDescent="0.2">
      <c r="G3" s="2" t="s">
        <v>4</v>
      </c>
      <c r="H3" s="3">
        <v>924.64515200000005</v>
      </c>
      <c r="I3" s="4" t="s">
        <v>9</v>
      </c>
    </row>
    <row r="4" spans="1:9" x14ac:dyDescent="0.2">
      <c r="B4" s="2" t="s">
        <v>0</v>
      </c>
      <c r="G4" s="2" t="s">
        <v>5</v>
      </c>
      <c r="H4" s="3">
        <f>+H3*H2</f>
        <v>202682.21731840001</v>
      </c>
    </row>
    <row r="5" spans="1:9" x14ac:dyDescent="0.2">
      <c r="B5" s="2" t="s">
        <v>2</v>
      </c>
      <c r="G5" s="2" t="s">
        <v>6</v>
      </c>
      <c r="H5" s="3">
        <f>13197+505</f>
        <v>13702</v>
      </c>
      <c r="I5" s="4" t="s">
        <v>9</v>
      </c>
    </row>
    <row r="6" spans="1:9" x14ac:dyDescent="0.2">
      <c r="G6" s="2" t="s">
        <v>7</v>
      </c>
      <c r="H6" s="3">
        <f>3599+52980</f>
        <v>56579</v>
      </c>
      <c r="I6" s="4" t="s">
        <v>9</v>
      </c>
    </row>
    <row r="7" spans="1:9" x14ac:dyDescent="0.2">
      <c r="G7" s="2" t="s">
        <v>8</v>
      </c>
      <c r="H7" s="3">
        <f>+H4-H5+H6</f>
        <v>245559.21731840001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A989-C071-41A6-A144-49B2904A508E}">
  <dimension ref="A1:AL276"/>
  <sheetViews>
    <sheetView tabSelected="1" zoomScale="200" zoomScaleNormal="200" workbookViewId="0">
      <pane xSplit="2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D2" sqref="D2"/>
    </sheetView>
  </sheetViews>
  <sheetFormatPr defaultRowHeight="12.75" x14ac:dyDescent="0.2"/>
  <cols>
    <col min="1" max="1" width="5.42578125" style="2" customWidth="1"/>
    <col min="2" max="2" width="28.5703125" style="2" customWidth="1"/>
    <col min="3" max="16384" width="9.140625" style="2"/>
  </cols>
  <sheetData>
    <row r="1" spans="1:38" x14ac:dyDescent="0.2">
      <c r="A1" s="5" t="s">
        <v>10</v>
      </c>
    </row>
    <row r="2" spans="1:38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9</v>
      </c>
      <c r="J2" s="4" t="s">
        <v>17</v>
      </c>
    </row>
    <row r="3" spans="1:38" x14ac:dyDescent="0.2">
      <c r="B3" s="2" t="s">
        <v>18</v>
      </c>
      <c r="C3" s="3"/>
      <c r="D3" s="3"/>
      <c r="E3" s="3">
        <v>7541</v>
      </c>
      <c r="F3" s="3"/>
      <c r="G3" s="3"/>
      <c r="H3" s="3"/>
      <c r="I3" s="3">
        <v>7453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">
      <c r="B4" s="2" t="s">
        <v>19</v>
      </c>
      <c r="C4" s="3"/>
      <c r="D4" s="3"/>
      <c r="E4" s="3">
        <v>7025</v>
      </c>
      <c r="F4" s="3"/>
      <c r="G4" s="3"/>
      <c r="H4" s="3"/>
      <c r="I4" s="3">
        <v>7334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">
      <c r="B5" s="2" t="s">
        <v>20</v>
      </c>
      <c r="C5" s="3"/>
      <c r="D5" s="3"/>
      <c r="E5" s="3">
        <v>186</v>
      </c>
      <c r="F5" s="3"/>
      <c r="G5" s="3"/>
      <c r="H5" s="3"/>
      <c r="I5" s="3">
        <v>180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">
      <c r="B6" s="1" t="s">
        <v>21</v>
      </c>
      <c r="C6" s="6">
        <f t="shared" ref="C6:H6" si="0">SUM(C3:C5)</f>
        <v>0</v>
      </c>
      <c r="D6" s="6">
        <f t="shared" si="0"/>
        <v>0</v>
      </c>
      <c r="E6" s="6">
        <f t="shared" si="0"/>
        <v>14752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>SUM(I3:I5)</f>
        <v>14967</v>
      </c>
      <c r="J6" s="6">
        <f t="shared" ref="J6" si="1">SUM(J3:J5)</f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B7" s="2" t="s">
        <v>22</v>
      </c>
      <c r="C7" s="3"/>
      <c r="D7" s="3"/>
      <c r="E7" s="3">
        <v>5217</v>
      </c>
      <c r="F7" s="3"/>
      <c r="G7" s="3"/>
      <c r="H7" s="3"/>
      <c r="I7" s="3">
        <v>5048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">
      <c r="B8" s="2" t="s">
        <v>23</v>
      </c>
      <c r="C8" s="3"/>
      <c r="D8" s="3"/>
      <c r="E8" s="3">
        <v>1419</v>
      </c>
      <c r="F8" s="3"/>
      <c r="G8" s="3"/>
      <c r="H8" s="3"/>
      <c r="I8" s="3">
        <v>1404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">
      <c r="B9" s="2" t="s">
        <v>24</v>
      </c>
      <c r="C9" s="3"/>
      <c r="D9" s="3"/>
      <c r="E9" s="3">
        <v>94</v>
      </c>
      <c r="F9" s="3"/>
      <c r="G9" s="3"/>
      <c r="H9" s="3"/>
      <c r="I9" s="3">
        <v>95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">
      <c r="B10" s="2" t="s">
        <v>25</v>
      </c>
      <c r="C10" s="3">
        <f t="shared" ref="C10:H10" si="2">+C6-SUM(C7:C9)</f>
        <v>0</v>
      </c>
      <c r="D10" s="3">
        <f t="shared" si="2"/>
        <v>0</v>
      </c>
      <c r="E10" s="3">
        <f t="shared" si="2"/>
        <v>8022</v>
      </c>
      <c r="F10" s="3">
        <f t="shared" si="2"/>
        <v>0</v>
      </c>
      <c r="G10" s="3">
        <f t="shared" si="2"/>
        <v>0</v>
      </c>
      <c r="H10" s="3">
        <f t="shared" si="2"/>
        <v>0</v>
      </c>
      <c r="I10" s="3">
        <f>+I6-SUM(I7:I9)</f>
        <v>8420</v>
      </c>
      <c r="J10" s="3">
        <f t="shared" ref="J10" si="3">+J6-SUM(J7:J9)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">
      <c r="B11" s="2" t="s">
        <v>26</v>
      </c>
      <c r="C11" s="3"/>
      <c r="D11" s="3"/>
      <c r="E11" s="3">
        <v>4458</v>
      </c>
      <c r="F11" s="3"/>
      <c r="G11" s="3"/>
      <c r="H11" s="3"/>
      <c r="I11" s="3">
        <v>4911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">
      <c r="B12" s="2" t="s">
        <v>27</v>
      </c>
      <c r="C12" s="3"/>
      <c r="D12" s="3"/>
      <c r="E12" s="3">
        <v>1685</v>
      </c>
      <c r="F12" s="3"/>
      <c r="G12" s="3"/>
      <c r="H12" s="3"/>
      <c r="I12" s="3">
        <v>1876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">
      <c r="B13" s="2" t="s">
        <v>28</v>
      </c>
      <c r="C13" s="3"/>
      <c r="D13" s="3"/>
      <c r="E13" s="3">
        <v>-190</v>
      </c>
      <c r="F13" s="3"/>
      <c r="G13" s="3"/>
      <c r="H13" s="3"/>
      <c r="I13" s="3">
        <v>-238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">
      <c r="B14" s="2" t="s">
        <v>29</v>
      </c>
      <c r="C14" s="3"/>
      <c r="D14" s="3"/>
      <c r="E14" s="3">
        <v>-215</v>
      </c>
      <c r="F14" s="3"/>
      <c r="G14" s="3"/>
      <c r="H14" s="3"/>
      <c r="I14" s="3">
        <v>2244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">
      <c r="B15" s="2" t="s">
        <v>31</v>
      </c>
      <c r="C15" s="3">
        <f t="shared" ref="C15:D15" si="4">+C10-SUM(C11:C14)</f>
        <v>0</v>
      </c>
      <c r="D15" s="3">
        <f t="shared" si="4"/>
        <v>0</v>
      </c>
      <c r="E15" s="3">
        <f>+E10-SUM(E11:E14)</f>
        <v>2284</v>
      </c>
      <c r="F15" s="3">
        <f t="shared" ref="F15:J15" si="5">+F10-SUM(F11:F14)</f>
        <v>0</v>
      </c>
      <c r="G15" s="3">
        <f t="shared" si="5"/>
        <v>0</v>
      </c>
      <c r="H15" s="3">
        <f t="shared" si="5"/>
        <v>0</v>
      </c>
      <c r="I15" s="3">
        <f t="shared" si="5"/>
        <v>-373</v>
      </c>
      <c r="J15" s="3">
        <f t="shared" si="5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">
      <c r="B16" s="2" t="s">
        <v>30</v>
      </c>
      <c r="C16" s="3"/>
      <c r="D16" s="3"/>
      <c r="E16" s="3">
        <v>412</v>
      </c>
      <c r="F16" s="3"/>
      <c r="G16" s="3"/>
      <c r="H16" s="3"/>
      <c r="I16" s="3">
        <v>429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2">
      <c r="B17" s="2" t="s">
        <v>32</v>
      </c>
      <c r="C17" s="3">
        <f t="shared" ref="C17:D17" si="6">+C15-C16</f>
        <v>0</v>
      </c>
      <c r="D17" s="3">
        <f t="shared" si="6"/>
        <v>0</v>
      </c>
      <c r="E17" s="3">
        <f>+E15-E16</f>
        <v>1872</v>
      </c>
      <c r="F17" s="3">
        <f t="shared" ref="F17:J17" si="7">+F15-F16</f>
        <v>0</v>
      </c>
      <c r="G17" s="3">
        <f t="shared" si="7"/>
        <v>0</v>
      </c>
      <c r="H17" s="3">
        <f t="shared" si="7"/>
        <v>0</v>
      </c>
      <c r="I17" s="3">
        <f t="shared" si="7"/>
        <v>-802</v>
      </c>
      <c r="J17" s="3">
        <f t="shared" si="7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2">
      <c r="B18" s="2" t="s">
        <v>33</v>
      </c>
      <c r="C18" s="3"/>
      <c r="D18" s="3"/>
      <c r="E18" s="3">
        <v>159</v>
      </c>
      <c r="F18" s="3"/>
      <c r="G18" s="3"/>
      <c r="H18" s="3"/>
      <c r="I18" s="3">
        <v>-485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2">
      <c r="B19" s="2" t="s">
        <v>34</v>
      </c>
      <c r="C19" s="3">
        <f t="shared" ref="C19:H19" si="8">+C17-C18</f>
        <v>0</v>
      </c>
      <c r="D19" s="3">
        <f t="shared" si="8"/>
        <v>0</v>
      </c>
      <c r="E19" s="3">
        <f t="shared" si="8"/>
        <v>1713</v>
      </c>
      <c r="F19" s="3">
        <f t="shared" si="8"/>
        <v>0</v>
      </c>
      <c r="G19" s="3">
        <f t="shared" si="8"/>
        <v>0</v>
      </c>
      <c r="H19" s="3">
        <f t="shared" si="8"/>
        <v>0</v>
      </c>
      <c r="I19" s="3">
        <f>+I17-I18</f>
        <v>-317</v>
      </c>
      <c r="J19" s="3">
        <f t="shared" ref="J19" si="9">+J17-J18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2">
      <c r="B20" s="2" t="s">
        <v>35</v>
      </c>
      <c r="C20" s="3"/>
      <c r="D20" s="3"/>
      <c r="E20" s="3">
        <v>10</v>
      </c>
      <c r="F20" s="3"/>
      <c r="G20" s="3"/>
      <c r="H20" s="3"/>
      <c r="I20" s="3">
        <v>13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2">
      <c r="B21" s="2" t="s">
        <v>36</v>
      </c>
      <c r="C21" s="3">
        <f t="shared" ref="C21:H21" si="10">+C19-C20</f>
        <v>0</v>
      </c>
      <c r="D21" s="3">
        <f t="shared" si="10"/>
        <v>0</v>
      </c>
      <c r="E21" s="3">
        <f t="shared" si="10"/>
        <v>1703</v>
      </c>
      <c r="F21" s="3">
        <f t="shared" si="10"/>
        <v>0</v>
      </c>
      <c r="G21" s="3">
        <f t="shared" si="10"/>
        <v>0</v>
      </c>
      <c r="H21" s="3">
        <f t="shared" si="10"/>
        <v>0</v>
      </c>
      <c r="I21" s="3">
        <f>+I19-I20</f>
        <v>-330</v>
      </c>
      <c r="J21" s="3">
        <f t="shared" ref="J21" si="11">+J19-J20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2">
      <c r="B23" s="2" t="s">
        <v>37</v>
      </c>
      <c r="C23" s="7" t="e">
        <f t="shared" ref="C23:H23" si="12">+C21/C24</f>
        <v>#DIV/0!</v>
      </c>
      <c r="D23" s="7" t="e">
        <f t="shared" si="12"/>
        <v>#DIV/0!</v>
      </c>
      <c r="E23" s="7">
        <f t="shared" si="12"/>
        <v>1.8436721879398072</v>
      </c>
      <c r="F23" s="7" t="e">
        <f t="shared" si="12"/>
        <v>#DIV/0!</v>
      </c>
      <c r="G23" s="7" t="e">
        <f t="shared" si="12"/>
        <v>#DIV/0!</v>
      </c>
      <c r="H23" s="7" t="e">
        <f t="shared" si="12"/>
        <v>#DIV/0!</v>
      </c>
      <c r="I23" s="7">
        <f>+I21/I24</f>
        <v>-0.35729753139887394</v>
      </c>
      <c r="J23" s="7" t="e">
        <f t="shared" ref="J23" si="13">+J21/J24</f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2">
      <c r="B24" s="2" t="s">
        <v>4</v>
      </c>
      <c r="C24" s="3"/>
      <c r="D24" s="3"/>
      <c r="E24" s="3">
        <v>923.7</v>
      </c>
      <c r="F24" s="3"/>
      <c r="G24" s="3"/>
      <c r="H24" s="3"/>
      <c r="I24" s="3">
        <v>923.6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2">
      <c r="B26" s="2" t="s">
        <v>38</v>
      </c>
      <c r="C26" s="3"/>
      <c r="D26" s="3"/>
      <c r="E26" s="3"/>
      <c r="F26" s="3"/>
      <c r="G26" s="3"/>
      <c r="H26" s="3"/>
      <c r="I26" s="8">
        <f>+I3/E3-1</f>
        <v>-1.166953984882646E-2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2">
      <c r="B27" s="2" t="s">
        <v>39</v>
      </c>
      <c r="C27" s="3"/>
      <c r="D27" s="3"/>
      <c r="E27" s="3"/>
      <c r="F27" s="3"/>
      <c r="G27" s="3"/>
      <c r="H27" s="3"/>
      <c r="I27" s="8">
        <f t="shared" ref="I27:I29" si="14">+I4/E4-1</f>
        <v>4.3985765124555209E-2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2">
      <c r="B28" s="2" t="s">
        <v>40</v>
      </c>
      <c r="C28" s="3"/>
      <c r="D28" s="3"/>
      <c r="E28" s="3"/>
      <c r="F28" s="3"/>
      <c r="G28" s="3"/>
      <c r="H28" s="3"/>
      <c r="I28" s="8">
        <f t="shared" si="14"/>
        <v>-3.2258064516129004E-2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2">
      <c r="B29" s="2" t="s">
        <v>41</v>
      </c>
      <c r="C29" s="3"/>
      <c r="D29" s="3"/>
      <c r="E29" s="3"/>
      <c r="F29" s="3"/>
      <c r="G29" s="3"/>
      <c r="H29" s="3"/>
      <c r="I29" s="8">
        <f t="shared" si="14"/>
        <v>1.4574295010846061E-2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2">
      <c r="B30" s="2" t="s">
        <v>42</v>
      </c>
      <c r="C30" s="8" t="e">
        <f t="shared" ref="C30:H30" si="15">+(C3-C7)/C3</f>
        <v>#DIV/0!</v>
      </c>
      <c r="D30" s="8" t="e">
        <f t="shared" si="15"/>
        <v>#DIV/0!</v>
      </c>
      <c r="E30" s="8">
        <f t="shared" si="15"/>
        <v>0.30818193873491578</v>
      </c>
      <c r="F30" s="8" t="e">
        <f t="shared" si="15"/>
        <v>#DIV/0!</v>
      </c>
      <c r="G30" s="8" t="e">
        <f t="shared" si="15"/>
        <v>#DIV/0!</v>
      </c>
      <c r="H30" s="8" t="e">
        <f t="shared" si="15"/>
        <v>#DIV/0!</v>
      </c>
      <c r="I30" s="8">
        <f>+(I3-I7)/I3</f>
        <v>0.32268885012746545</v>
      </c>
      <c r="J30" s="8" t="e">
        <f t="shared" ref="J30:J31" si="16">+(J3-J7)/J3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2">
      <c r="B31" s="2" t="s">
        <v>43</v>
      </c>
      <c r="C31" s="8" t="e">
        <f t="shared" ref="C31:J33" si="17">+(C4-C8)/C4</f>
        <v>#DIV/0!</v>
      </c>
      <c r="D31" s="8" t="e">
        <f t="shared" si="17"/>
        <v>#DIV/0!</v>
      </c>
      <c r="E31" s="8">
        <f t="shared" si="17"/>
        <v>0.79800711743772246</v>
      </c>
      <c r="F31" s="8" t="e">
        <f t="shared" si="17"/>
        <v>#DIV/0!</v>
      </c>
      <c r="G31" s="8" t="e">
        <f t="shared" si="17"/>
        <v>#DIV/0!</v>
      </c>
      <c r="H31" s="8" t="e">
        <f t="shared" si="17"/>
        <v>#DIV/0!</v>
      </c>
      <c r="I31" s="8">
        <f>+(I4-I8)/I4</f>
        <v>0.80856285792200711</v>
      </c>
      <c r="J31" s="8" t="e">
        <f t="shared" si="16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2">
      <c r="B32" s="2" t="s">
        <v>44</v>
      </c>
      <c r="C32" s="8" t="e">
        <f t="shared" si="17"/>
        <v>#DIV/0!</v>
      </c>
      <c r="D32" s="8" t="e">
        <f t="shared" si="17"/>
        <v>#DIV/0!</v>
      </c>
      <c r="E32" s="8">
        <f t="shared" si="17"/>
        <v>0.4946236559139785</v>
      </c>
      <c r="F32" s="8" t="e">
        <f t="shared" si="17"/>
        <v>#DIV/0!</v>
      </c>
      <c r="G32" s="8" t="e">
        <f t="shared" si="17"/>
        <v>#DIV/0!</v>
      </c>
      <c r="H32" s="8" t="e">
        <f t="shared" si="17"/>
        <v>#DIV/0!</v>
      </c>
      <c r="I32" s="8">
        <f t="shared" ref="I32:I33" si="18">+(I5-I9)/I5</f>
        <v>0.47222222222222221</v>
      </c>
      <c r="J32" s="8" t="e">
        <f t="shared" si="17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2">
      <c r="B33" s="2" t="s">
        <v>45</v>
      </c>
      <c r="C33" s="8" t="e">
        <f t="shared" si="17"/>
        <v>#DIV/0!</v>
      </c>
      <c r="D33" s="8" t="e">
        <f t="shared" si="17"/>
        <v>#DIV/0!</v>
      </c>
      <c r="E33" s="8">
        <f t="shared" si="17"/>
        <v>0.45620932754880694</v>
      </c>
      <c r="F33" s="8" t="e">
        <f t="shared" si="17"/>
        <v>#DIV/0!</v>
      </c>
      <c r="G33" s="8" t="e">
        <f t="shared" si="17"/>
        <v>#DIV/0!</v>
      </c>
      <c r="H33" s="8" t="e">
        <f t="shared" si="17"/>
        <v>#DIV/0!</v>
      </c>
      <c r="I33" s="8">
        <f t="shared" si="18"/>
        <v>0.43742901048974409</v>
      </c>
      <c r="J33" s="8" t="e">
        <f t="shared" si="17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2">
      <c r="B34" s="2" t="s">
        <v>46</v>
      </c>
      <c r="C34" s="8" t="e">
        <f t="shared" ref="C34:H34" si="19">+C15/C6</f>
        <v>#DIV/0!</v>
      </c>
      <c r="D34" s="8" t="e">
        <f t="shared" si="19"/>
        <v>#DIV/0!</v>
      </c>
      <c r="E34" s="8">
        <f t="shared" si="19"/>
        <v>0.15482646420824295</v>
      </c>
      <c r="F34" s="8" t="e">
        <f t="shared" si="19"/>
        <v>#DIV/0!</v>
      </c>
      <c r="G34" s="8" t="e">
        <f t="shared" si="19"/>
        <v>#DIV/0!</v>
      </c>
      <c r="H34" s="8" t="e">
        <f t="shared" si="19"/>
        <v>#DIV/0!</v>
      </c>
      <c r="I34" s="8">
        <f>+I15/I6</f>
        <v>-2.4921493953364068E-2</v>
      </c>
      <c r="J34" s="8" t="e">
        <f t="shared" ref="J34" si="20">+J15/J6</f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x14ac:dyDescent="0.2">
      <c r="B35" s="2" t="s">
        <v>47</v>
      </c>
      <c r="C35" s="8" t="e">
        <f t="shared" ref="C35:H35" si="21">+C18/C17</f>
        <v>#DIV/0!</v>
      </c>
      <c r="D35" s="8" t="e">
        <f t="shared" si="21"/>
        <v>#DIV/0!</v>
      </c>
      <c r="E35" s="8">
        <f t="shared" si="21"/>
        <v>8.4935897435897439E-2</v>
      </c>
      <c r="F35" s="8" t="e">
        <f t="shared" si="21"/>
        <v>#DIV/0!</v>
      </c>
      <c r="G35" s="8" t="e">
        <f t="shared" si="21"/>
        <v>#DIV/0!</v>
      </c>
      <c r="H35" s="8" t="e">
        <f t="shared" si="21"/>
        <v>#DIV/0!</v>
      </c>
      <c r="I35" s="8">
        <f>+I18/I17</f>
        <v>0.60473815461346636</v>
      </c>
      <c r="J35" s="8" t="e">
        <f t="shared" ref="J35" si="22">+J18/J17</f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3:3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3:3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3:3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3:3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3:3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3:3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3:3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3:3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3:3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3:3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3:3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3:3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3:3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3:3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3:3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3:3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3:3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3:3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3:3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3:3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3:3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3:3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3:3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3:3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3:3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3:3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3:3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3:3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3:3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3:3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3:3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3:3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3:3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3:3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3:3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3:3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3:3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3:3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3:3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3:3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3:3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3:3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3:3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3:3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3:3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3:3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3:3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3:3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3:3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3:3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3:3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3:3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3:3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3:3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3:3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3:3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3:3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3:3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3:3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3:3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3:3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3:3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3:3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3:3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3:3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3:3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3:3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3:3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3:3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3:3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3:3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3:3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3:3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3:3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3:3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3:3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3:3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3:3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3:3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3:3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3:3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3:3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3:3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3:3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3:3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3:3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3:3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3:3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3:3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3:3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3:3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3:3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3:3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3:3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3:3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3:3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3:3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3:3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3:3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3:3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3:3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3:3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3:3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3:3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3:3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3:3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3:3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3:3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3:3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3:3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3:3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3:3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3:3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3:3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3:3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3:3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3:3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3:3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3:3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3:3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3:3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3:3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3:3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3:3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3:3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3:3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3:3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3:3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3:3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3:3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3:3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3:3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3:3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3:3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3:3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3:3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3:3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3:3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3:3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3:3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3:3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3:3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3:3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3:3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3:3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3:3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3:3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3:3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3:3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3:3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3:3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3:3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3:3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3:3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3:3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3:3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3:3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3:3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3:3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3:3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3:3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3:3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3:3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3:3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3:3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3:3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3:3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3:3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3:3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3:3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3:3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3:3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3:3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3:3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3:3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3:3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3:3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3:3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3:3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3:3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3:3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3:3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3:3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3:3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3:3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3:3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3:3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3:3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3:3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3:3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3:3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3:3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3:3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3:3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3:3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3:3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3:3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3:3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3:3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3:3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3:3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3:3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3:3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3:3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3:3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3:3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3:3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3:3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3:3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3:3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3:3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3:3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3:3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3:3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3:3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3:3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3:3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3:3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3:3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3:3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3:3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3:3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3:3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3:3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3:3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3:3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3:3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3:3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</sheetData>
  <hyperlinks>
    <hyperlink ref="A1" location="Main!A1" display="Main" xr:uid="{1C97DFA9-5C4C-41D1-AB92-89D759FF28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2025-01-13T13:37:51Z</dcterms:created>
  <dcterms:modified xsi:type="dcterms:W3CDTF">2025-09-02T16:26:23Z</dcterms:modified>
</cp:coreProperties>
</file>