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8CC6780-D0DF-4ACA-8929-A0B7444331DD}" xr6:coauthVersionLast="47" xr6:coauthVersionMax="47" xr10:uidLastSave="{00000000-0000-0000-0000-000000000000}"/>
  <bookViews>
    <workbookView xWindow="225" yWindow="1950" windowWidth="38175" windowHeight="15240" xr2:uid="{A861BF2C-D46A-4677-B024-DD180144423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5" i="2" l="1"/>
  <c r="S55" i="2"/>
  <c r="T54" i="2"/>
  <c r="S54" i="2"/>
  <c r="T53" i="2"/>
  <c r="S53" i="2"/>
  <c r="T52" i="2"/>
  <c r="S52" i="2"/>
  <c r="T51" i="2"/>
  <c r="S51" i="2"/>
  <c r="T50" i="2"/>
  <c r="S50" i="2"/>
  <c r="T49" i="2"/>
  <c r="S49" i="2"/>
  <c r="T48" i="2"/>
  <c r="S48" i="2"/>
  <c r="T47" i="2"/>
  <c r="S47" i="2"/>
  <c r="T46" i="2"/>
  <c r="S46" i="2"/>
  <c r="T45" i="2"/>
  <c r="S45" i="2"/>
  <c r="T44" i="2"/>
  <c r="S44" i="2"/>
  <c r="U54" i="2"/>
  <c r="U53" i="2"/>
  <c r="U52" i="2"/>
  <c r="U51" i="2"/>
  <c r="U50" i="2"/>
  <c r="U49" i="2"/>
  <c r="U48" i="2"/>
  <c r="U47" i="2"/>
  <c r="U46" i="2"/>
  <c r="U45" i="2"/>
  <c r="U44" i="2"/>
  <c r="R55" i="2"/>
  <c r="Q55" i="2"/>
  <c r="U55" i="2"/>
  <c r="Q56" i="2"/>
  <c r="P56" i="2"/>
  <c r="P40" i="2"/>
  <c r="T33" i="2"/>
  <c r="Q38" i="2"/>
  <c r="Q40" i="2" s="1"/>
  <c r="Q31" i="2"/>
  <c r="Q34" i="2" s="1"/>
  <c r="Q58" i="2" s="1"/>
  <c r="P31" i="2"/>
  <c r="P34" i="2" s="1"/>
  <c r="P58" i="2" s="1"/>
  <c r="I6" i="1"/>
  <c r="T10" i="2"/>
  <c r="S10" i="2"/>
  <c r="S43" i="2" s="1"/>
  <c r="U10" i="2"/>
  <c r="T26" i="2"/>
  <c r="T31" i="2" s="1"/>
  <c r="T57" i="2" s="1"/>
  <c r="S26" i="2"/>
  <c r="S31" i="2" s="1"/>
  <c r="S34" i="2" s="1"/>
  <c r="S58" i="2" s="1"/>
  <c r="R26" i="2"/>
  <c r="R31" i="2" s="1"/>
  <c r="R34" i="2" s="1"/>
  <c r="R58" i="2" s="1"/>
  <c r="U26" i="2"/>
  <c r="U31" i="2" s="1"/>
  <c r="U34" i="2" s="1"/>
  <c r="U36" i="2" s="1"/>
  <c r="U38" i="2" s="1"/>
  <c r="U40" i="2" s="1"/>
  <c r="I54" i="2"/>
  <c r="I53" i="2"/>
  <c r="I52" i="2"/>
  <c r="I51" i="2"/>
  <c r="I50" i="2"/>
  <c r="I49" i="2"/>
  <c r="I48" i="2"/>
  <c r="I47" i="2"/>
  <c r="I46" i="2"/>
  <c r="I45" i="2"/>
  <c r="I44" i="2"/>
  <c r="J24" i="2"/>
  <c r="J26" i="2" s="1"/>
  <c r="J31" i="2" s="1"/>
  <c r="J34" i="2" s="1"/>
  <c r="J36" i="2" s="1"/>
  <c r="H24" i="2"/>
  <c r="H26" i="2" s="1"/>
  <c r="H31" i="2" s="1"/>
  <c r="H34" i="2" s="1"/>
  <c r="H36" i="2" s="1"/>
  <c r="G24" i="2"/>
  <c r="G26" i="2" s="1"/>
  <c r="G31" i="2" s="1"/>
  <c r="G34" i="2" s="1"/>
  <c r="G36" i="2" s="1"/>
  <c r="F24" i="2"/>
  <c r="F26" i="2" s="1"/>
  <c r="F31" i="2" s="1"/>
  <c r="F34" i="2" s="1"/>
  <c r="F36" i="2" s="1"/>
  <c r="E24" i="2"/>
  <c r="E26" i="2" s="1"/>
  <c r="E31" i="2" s="1"/>
  <c r="E34" i="2" s="1"/>
  <c r="E36" i="2" s="1"/>
  <c r="D24" i="2"/>
  <c r="D26" i="2" s="1"/>
  <c r="D31" i="2" s="1"/>
  <c r="D34" i="2" s="1"/>
  <c r="D36" i="2" s="1"/>
  <c r="C24" i="2"/>
  <c r="C26" i="2" s="1"/>
  <c r="I24" i="2"/>
  <c r="I26" i="2" s="1"/>
  <c r="I4" i="1"/>
  <c r="I7" i="1" s="1"/>
  <c r="E10" i="2"/>
  <c r="I10" i="2"/>
  <c r="I43" i="2" s="1"/>
  <c r="U43" i="2" l="1"/>
  <c r="P57" i="2"/>
  <c r="Q57" i="2"/>
  <c r="T43" i="2"/>
  <c r="J57" i="2"/>
  <c r="J58" i="2"/>
  <c r="U58" i="2"/>
  <c r="R36" i="2"/>
  <c r="R38" i="2" s="1"/>
  <c r="R40" i="2" s="1"/>
  <c r="S36" i="2"/>
  <c r="S38" i="2" s="1"/>
  <c r="S40" i="2" s="1"/>
  <c r="R56" i="2"/>
  <c r="U56" i="2"/>
  <c r="S56" i="2"/>
  <c r="R57" i="2"/>
  <c r="T56" i="2"/>
  <c r="U57" i="2"/>
  <c r="S57" i="2"/>
  <c r="T34" i="2"/>
  <c r="H57" i="2"/>
  <c r="H58" i="2"/>
  <c r="J56" i="2"/>
  <c r="H56" i="2"/>
  <c r="I31" i="2"/>
  <c r="I56" i="2"/>
  <c r="C31" i="2"/>
  <c r="C56" i="2"/>
  <c r="D57" i="2"/>
  <c r="E57" i="2"/>
  <c r="F57" i="2"/>
  <c r="G57" i="2"/>
  <c r="D58" i="2"/>
  <c r="E58" i="2"/>
  <c r="F58" i="2"/>
  <c r="G58" i="2"/>
  <c r="I55" i="2"/>
  <c r="D56" i="2"/>
  <c r="E56" i="2"/>
  <c r="F56" i="2"/>
  <c r="G56" i="2"/>
  <c r="T58" i="2" l="1"/>
  <c r="T36" i="2"/>
  <c r="T38" i="2" s="1"/>
  <c r="T40" i="2" s="1"/>
  <c r="C34" i="2"/>
  <c r="C58" i="2" s="1"/>
  <c r="C57" i="2"/>
  <c r="I34" i="2"/>
  <c r="I57" i="2"/>
  <c r="I36" i="2" l="1"/>
  <c r="I58" i="2"/>
</calcChain>
</file>

<file path=xl/sharedStrings.xml><?xml version="1.0" encoding="utf-8"?>
<sst xmlns="http://schemas.openxmlformats.org/spreadsheetml/2006/main" count="87" uniqueCount="81">
  <si>
    <t>JD.L</t>
  </si>
  <si>
    <t>JD Sports</t>
  </si>
  <si>
    <t>IR</t>
  </si>
  <si>
    <t>numbers in mio GBP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</si>
  <si>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</si>
  <si>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</si>
  <si>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</si>
  <si>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</si>
  <si>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</si>
  <si>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</si>
  <si>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</si>
  <si>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</si>
  <si>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</si>
  <si>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</si>
  <si>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</si>
  <si>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Stores UK</t>
  </si>
  <si>
    <t>Stores Europe</t>
  </si>
  <si>
    <t>Stores North America</t>
  </si>
  <si>
    <t>Stores Finish Line</t>
  </si>
  <si>
    <t>Storse Asia Pacific</t>
  </si>
  <si>
    <t>Total Stores</t>
  </si>
  <si>
    <t>Contemplementary Concepts</t>
  </si>
  <si>
    <t>Sporting Goods &amp; Outdoor</t>
  </si>
  <si>
    <t>JD Gyms</t>
  </si>
  <si>
    <t>UK Revenue</t>
  </si>
  <si>
    <t>Europe Revenue</t>
  </si>
  <si>
    <t>North America Revenue</t>
  </si>
  <si>
    <t>Asia Pacific Revenue</t>
  </si>
  <si>
    <t>Retail Stores Revenue</t>
  </si>
  <si>
    <t>Online Revenue</t>
  </si>
  <si>
    <t>Other Revenue</t>
  </si>
  <si>
    <t>Footwear Revenue</t>
  </si>
  <si>
    <t>Appereal Revenue</t>
  </si>
  <si>
    <t>Accessoires Revenue</t>
  </si>
  <si>
    <t>Total Revenue</t>
  </si>
  <si>
    <t>COGS</t>
  </si>
  <si>
    <t>Selling &amp; Distribution</t>
  </si>
  <si>
    <t>Administrative Expenses</t>
  </si>
  <si>
    <t>Income of subsidaries</t>
  </si>
  <si>
    <t>Other operating income</t>
  </si>
  <si>
    <t>Operating Income</t>
  </si>
  <si>
    <t>Financial Expense</t>
  </si>
  <si>
    <t>Financial Income</t>
  </si>
  <si>
    <t>Pretax Income</t>
  </si>
  <si>
    <t>Tax Expense</t>
  </si>
  <si>
    <t>Net Income</t>
  </si>
  <si>
    <t>EPS</t>
  </si>
  <si>
    <t>UK Growth</t>
  </si>
  <si>
    <t>Europe Growth</t>
  </si>
  <si>
    <t>North America Growth</t>
  </si>
  <si>
    <t>Asia Pacific Growth</t>
  </si>
  <si>
    <t>Retail Stores Growth</t>
  </si>
  <si>
    <t>Online Growth</t>
  </si>
  <si>
    <t>Other Growth</t>
  </si>
  <si>
    <t>Footwear Growth</t>
  </si>
  <si>
    <t>Appereal Growth</t>
  </si>
  <si>
    <t>Accessoires Growth</t>
  </si>
  <si>
    <t>Store Growth</t>
  </si>
  <si>
    <t>Revenue Growth</t>
  </si>
  <si>
    <t>Gross Margin</t>
  </si>
  <si>
    <t xml:space="preserve">Operating Margin </t>
  </si>
  <si>
    <t>Tax Rate</t>
  </si>
  <si>
    <t>Gross Profit</t>
  </si>
  <si>
    <t>FY23</t>
  </si>
  <si>
    <t>FY20</t>
  </si>
  <si>
    <t>FY21</t>
  </si>
  <si>
    <t>FY22</t>
  </si>
  <si>
    <t>FY24</t>
  </si>
  <si>
    <t>FY25</t>
  </si>
  <si>
    <t>Q425</t>
  </si>
  <si>
    <t>Q325</t>
  </si>
  <si>
    <t>Q225</t>
  </si>
  <si>
    <t>Q125</t>
  </si>
  <si>
    <t>Outlook:</t>
  </si>
  <si>
    <t>Q126: Group Growth around 3,1%</t>
  </si>
  <si>
    <t xml:space="preserve">Minorties </t>
  </si>
  <si>
    <t>Net Income to Group</t>
  </si>
  <si>
    <t>Q126</t>
  </si>
  <si>
    <t>Q226</t>
  </si>
  <si>
    <t>Q326</t>
  </si>
  <si>
    <t>Q426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</si>
</sst>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3" fontId="4" fillId="0" borderId="0" xfId="0" applyNumberFormat="1" applyFont="1"/>
    <xf numFmtId="9" fontId="1" fillId="0" borderId="0" xfId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dplc.com/investor-relations/ir-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36C36-D83F-4A49-8F05-A33A0CCD3C0A}">
  <dimension ref="A1:J13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5703125" style="2" customWidth="1"/>
    <col min="2" max="16384" width="9.140625" style="2"/>
  </cols>
  <sheetData>
    <row r="1" spans="1:10" x14ac:dyDescent="0.2">
      <c r="A1" s="1" t="s">
        <v>1</v>
      </c>
    </row>
    <row r="2" spans="1:10" x14ac:dyDescent="0.2">
      <c r="A2" s="2" t="s">
        <v>3</v>
      </c>
      <c r="H2" s="2" t="s">
        <v>4</v>
      </c>
      <c r="I2" s="3">
        <v>0.86919999999999997</v>
      </c>
    </row>
    <row r="3" spans="1:10" x14ac:dyDescent="0.2">
      <c r="H3" s="2" t="s">
        <v>5</v>
      </c>
      <c r="I3" s="4">
        <v>5158</v>
      </c>
      <c r="J3" s="5" t="s">
        <v>69</v>
      </c>
    </row>
    <row r="4" spans="1:10" x14ac:dyDescent="0.2">
      <c r="B4" s="2" t="s">
        <v>0</v>
      </c>
      <c r="H4" s="2" t="s">
        <v>6</v>
      </c>
      <c r="I4" s="4">
        <f>+I2*I3</f>
        <v>4483.3335999999999</v>
      </c>
    </row>
    <row r="5" spans="1:10" x14ac:dyDescent="0.2">
      <c r="B5" s="6" t="s">
        <v>2</v>
      </c>
      <c r="H5" s="2" t="s">
        <v>7</v>
      </c>
      <c r="I5" s="4">
        <v>731</v>
      </c>
      <c r="J5" s="5" t="s">
        <v>69</v>
      </c>
    </row>
    <row r="6" spans="1:10" x14ac:dyDescent="0.2">
      <c r="H6" s="2" t="s">
        <v>8</v>
      </c>
      <c r="I6" s="4">
        <f>591+88</f>
        <v>679</v>
      </c>
      <c r="J6" s="5" t="s">
        <v>69</v>
      </c>
    </row>
    <row r="7" spans="1:10" x14ac:dyDescent="0.2">
      <c r="H7" s="2" t="s">
        <v>9</v>
      </c>
      <c r="I7" s="4">
        <f>+I4-I5+I6</f>
        <v>4431.3335999999999</v>
      </c>
    </row>
    <row r="12" spans="1:10" x14ac:dyDescent="0.2">
      <c r="B12" s="2" t="s">
        <v>73</v>
      </c>
    </row>
    <row r="13" spans="1:10" x14ac:dyDescent="0.2">
      <c r="B13" s="2" t="s">
        <v>74</v>
      </c>
    </row>
  </sheetData>
  <hyperlinks>
    <hyperlink ref="B5" r:id="rId1" xr:uid="{DE4F3A08-CB51-44DB-8B1C-EB43C6FFBA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6DB5-0B42-4F18-BA10-3ABCA98E0102}">
  <dimension ref="A1:BN25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6.7109375" style="2" bestFit="1" customWidth="1"/>
    <col min="3" max="16384" width="9.140625" style="2"/>
  </cols>
  <sheetData>
    <row r="1" spans="1:66" x14ac:dyDescent="0.2">
      <c r="A1" s="6" t="s">
        <v>10</v>
      </c>
    </row>
    <row r="2" spans="1:66" x14ac:dyDescent="0.2">
      <c r="C2" s="5" t="s">
        <v>11</v>
      </c>
      <c r="D2" s="5" t="s">
        <v>12</v>
      </c>
      <c r="E2" s="5" t="s">
        <v>13</v>
      </c>
      <c r="F2" s="5" t="s">
        <v>14</v>
      </c>
      <c r="G2" s="5" t="s">
        <v>72</v>
      </c>
      <c r="H2" s="5" t="s">
        <v>71</v>
      </c>
      <c r="I2" s="5" t="s">
        <v>70</v>
      </c>
      <c r="J2" s="5" t="s">
        <v>69</v>
      </c>
      <c r="K2" s="5" t="s">
        <v>77</v>
      </c>
      <c r="L2" s="5" t="s">
        <v>78</v>
      </c>
      <c r="M2" s="5" t="s">
        <v>79</v>
      </c>
      <c r="N2" s="5" t="s">
        <v>80</v>
      </c>
      <c r="P2" s="5" t="s">
        <v>64</v>
      </c>
      <c r="Q2" s="5" t="s">
        <v>65</v>
      </c>
      <c r="R2" s="5" t="s">
        <v>66</v>
      </c>
      <c r="S2" s="5" t="s">
        <v>63</v>
      </c>
      <c r="T2" s="5" t="s">
        <v>67</v>
      </c>
      <c r="U2" s="5" t="s">
        <v>68</v>
      </c>
    </row>
    <row r="3" spans="1:66" x14ac:dyDescent="0.2">
      <c r="B3" s="2" t="s">
        <v>15</v>
      </c>
      <c r="C3" s="4"/>
      <c r="D3" s="4"/>
      <c r="E3" s="4">
        <v>430</v>
      </c>
      <c r="F3" s="4"/>
      <c r="G3" s="4"/>
      <c r="H3" s="4"/>
      <c r="I3" s="4">
        <v>430</v>
      </c>
      <c r="J3" s="4"/>
      <c r="K3" s="4"/>
      <c r="L3" s="4"/>
      <c r="M3" s="4"/>
      <c r="N3" s="4"/>
      <c r="O3" s="4"/>
      <c r="P3" s="4"/>
      <c r="Q3" s="4"/>
      <c r="R3" s="4"/>
      <c r="S3" s="4"/>
      <c r="T3" s="4">
        <v>431</v>
      </c>
      <c r="U3" s="4">
        <v>434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x14ac:dyDescent="0.2">
      <c r="B4" s="2" t="s">
        <v>16</v>
      </c>
      <c r="C4" s="4"/>
      <c r="D4" s="4"/>
      <c r="E4" s="4">
        <v>537</v>
      </c>
      <c r="F4" s="4"/>
      <c r="G4" s="4"/>
      <c r="H4" s="4"/>
      <c r="I4" s="4">
        <v>585</v>
      </c>
      <c r="J4" s="4"/>
      <c r="K4" s="4"/>
      <c r="L4" s="4"/>
      <c r="M4" s="4"/>
      <c r="N4" s="4"/>
      <c r="O4" s="4"/>
      <c r="P4" s="4"/>
      <c r="Q4" s="4"/>
      <c r="R4" s="4"/>
      <c r="S4" s="4"/>
      <c r="T4" s="4">
        <v>537</v>
      </c>
      <c r="U4" s="4">
        <v>638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</row>
    <row r="5" spans="1:66" x14ac:dyDescent="0.2">
      <c r="B5" s="2" t="s">
        <v>17</v>
      </c>
      <c r="C5" s="4"/>
      <c r="D5" s="4"/>
      <c r="E5" s="4">
        <v>240</v>
      </c>
      <c r="F5" s="4"/>
      <c r="G5" s="4"/>
      <c r="H5" s="4"/>
      <c r="I5" s="4">
        <v>275</v>
      </c>
      <c r="J5" s="4"/>
      <c r="K5" s="4"/>
      <c r="L5" s="4"/>
      <c r="M5" s="4"/>
      <c r="N5" s="4"/>
      <c r="O5" s="4"/>
      <c r="P5" s="4"/>
      <c r="Q5" s="4"/>
      <c r="R5" s="4"/>
      <c r="S5" s="4"/>
      <c r="T5" s="4">
        <v>240</v>
      </c>
      <c r="U5" s="4">
        <v>339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</row>
    <row r="6" spans="1:66" x14ac:dyDescent="0.2">
      <c r="B6" s="2" t="s">
        <v>18</v>
      </c>
      <c r="C6" s="4"/>
      <c r="D6" s="4"/>
      <c r="E6" s="4">
        <v>606</v>
      </c>
      <c r="F6" s="4"/>
      <c r="G6" s="4"/>
      <c r="H6" s="4"/>
      <c r="I6" s="4">
        <v>569</v>
      </c>
      <c r="J6" s="4"/>
      <c r="K6" s="4"/>
      <c r="L6" s="4"/>
      <c r="M6" s="4"/>
      <c r="N6" s="4"/>
      <c r="O6" s="4"/>
      <c r="P6" s="4"/>
      <c r="Q6" s="4"/>
      <c r="R6" s="4"/>
      <c r="S6" s="4"/>
      <c r="T6" s="4">
        <v>606</v>
      </c>
      <c r="U6" s="4">
        <v>513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</row>
    <row r="7" spans="1:66" x14ac:dyDescent="0.2">
      <c r="B7" s="2" t="s">
        <v>19</v>
      </c>
      <c r="C7" s="4"/>
      <c r="D7" s="4"/>
      <c r="E7" s="4">
        <v>89</v>
      </c>
      <c r="F7" s="4"/>
      <c r="G7" s="4"/>
      <c r="H7" s="4"/>
      <c r="I7" s="4">
        <v>92</v>
      </c>
      <c r="J7" s="4"/>
      <c r="K7" s="4"/>
      <c r="L7" s="4"/>
      <c r="M7" s="4"/>
      <c r="N7" s="4"/>
      <c r="O7" s="4"/>
      <c r="P7" s="4"/>
      <c r="Q7" s="4"/>
      <c r="R7" s="4"/>
      <c r="S7" s="4"/>
      <c r="T7" s="4">
        <v>89</v>
      </c>
      <c r="U7" s="4">
        <v>102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</row>
    <row r="8" spans="1:66" x14ac:dyDescent="0.2">
      <c r="B8" s="2" t="s">
        <v>21</v>
      </c>
      <c r="C8" s="4"/>
      <c r="D8" s="4"/>
      <c r="E8" s="4">
        <v>795</v>
      </c>
      <c r="F8" s="4"/>
      <c r="G8" s="4"/>
      <c r="H8" s="4"/>
      <c r="I8" s="4">
        <v>1940</v>
      </c>
      <c r="J8" s="4"/>
      <c r="K8" s="4"/>
      <c r="L8" s="4"/>
      <c r="M8" s="4"/>
      <c r="N8" s="4"/>
      <c r="O8" s="4"/>
      <c r="P8" s="4"/>
      <c r="Q8" s="4"/>
      <c r="R8" s="4"/>
      <c r="S8" s="4"/>
      <c r="T8" s="4">
        <v>795</v>
      </c>
      <c r="U8" s="4">
        <v>2221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</row>
    <row r="9" spans="1:66" x14ac:dyDescent="0.2">
      <c r="B9" s="2" t="s">
        <v>22</v>
      </c>
      <c r="C9" s="4"/>
      <c r="D9" s="4"/>
      <c r="E9" s="4">
        <v>620</v>
      </c>
      <c r="F9" s="4"/>
      <c r="G9" s="4"/>
      <c r="H9" s="4"/>
      <c r="I9" s="4">
        <v>615</v>
      </c>
      <c r="J9" s="4"/>
      <c r="K9" s="4"/>
      <c r="L9" s="4"/>
      <c r="M9" s="4"/>
      <c r="N9" s="4"/>
      <c r="O9" s="4"/>
      <c r="P9" s="4"/>
      <c r="Q9" s="4"/>
      <c r="R9" s="4"/>
      <c r="S9" s="4"/>
      <c r="T9" s="4">
        <v>619</v>
      </c>
      <c r="U9" s="4">
        <v>603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</row>
    <row r="10" spans="1:66" x14ac:dyDescent="0.2">
      <c r="B10" s="1" t="s">
        <v>20</v>
      </c>
      <c r="C10" s="7"/>
      <c r="D10" s="7"/>
      <c r="E10" s="7">
        <f>+SUM(E3:E9)</f>
        <v>3317</v>
      </c>
      <c r="F10" s="7"/>
      <c r="G10" s="7"/>
      <c r="H10" s="7"/>
      <c r="I10" s="7">
        <f>+SUM(I3:I9)</f>
        <v>4506</v>
      </c>
      <c r="J10" s="7"/>
      <c r="K10" s="7"/>
      <c r="L10" s="7"/>
      <c r="M10" s="7"/>
      <c r="N10" s="7"/>
      <c r="O10" s="7"/>
      <c r="P10" s="7"/>
      <c r="Q10" s="7"/>
      <c r="R10" s="7"/>
      <c r="S10" s="7">
        <f t="shared" ref="S10:T10" si="0">+SUM(S3:S9)</f>
        <v>0</v>
      </c>
      <c r="T10" s="7">
        <f t="shared" si="0"/>
        <v>3317</v>
      </c>
      <c r="U10" s="7">
        <f>+SUM(U3:U9)</f>
        <v>4850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</row>
    <row r="11" spans="1:66" x14ac:dyDescent="0.2">
      <c r="B11" s="2" t="s">
        <v>23</v>
      </c>
      <c r="C11" s="4"/>
      <c r="D11" s="4"/>
      <c r="E11" s="4">
        <v>85</v>
      </c>
      <c r="F11" s="4"/>
      <c r="G11" s="4"/>
      <c r="H11" s="4"/>
      <c r="I11" s="4">
        <v>90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>
        <v>85</v>
      </c>
      <c r="U11" s="4">
        <v>92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x14ac:dyDescent="0.2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x14ac:dyDescent="0.2">
      <c r="B13" s="2" t="s">
        <v>24</v>
      </c>
      <c r="C13" s="4"/>
      <c r="D13" s="4"/>
      <c r="E13" s="4">
        <v>1525.9</v>
      </c>
      <c r="F13" s="4"/>
      <c r="G13" s="4"/>
      <c r="H13" s="4"/>
      <c r="I13" s="4">
        <v>1498.7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>
        <v>3509</v>
      </c>
      <c r="U13" s="4">
        <v>3205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</row>
    <row r="14" spans="1:66" x14ac:dyDescent="0.2">
      <c r="B14" s="2" t="s">
        <v>25</v>
      </c>
      <c r="C14" s="4"/>
      <c r="D14" s="4"/>
      <c r="E14" s="4">
        <v>1482</v>
      </c>
      <c r="F14" s="4"/>
      <c r="G14" s="4"/>
      <c r="H14" s="4"/>
      <c r="I14" s="4">
        <v>1547.1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>
        <v>3094</v>
      </c>
      <c r="U14" s="4">
        <v>3510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</row>
    <row r="15" spans="1:66" x14ac:dyDescent="0.2">
      <c r="B15" s="2" t="s">
        <v>26</v>
      </c>
      <c r="C15" s="4"/>
      <c r="D15" s="4"/>
      <c r="E15" s="4">
        <v>1520.4</v>
      </c>
      <c r="F15" s="4"/>
      <c r="G15" s="4"/>
      <c r="H15" s="4"/>
      <c r="I15" s="4">
        <v>1753.8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>
        <v>3414</v>
      </c>
      <c r="U15" s="4">
        <v>4242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</row>
    <row r="16" spans="1:66" x14ac:dyDescent="0.2">
      <c r="B16" s="2" t="s">
        <v>27</v>
      </c>
      <c r="C16" s="4"/>
      <c r="D16" s="4"/>
      <c r="E16" s="4">
        <v>255.6</v>
      </c>
      <c r="F16" s="4"/>
      <c r="G16" s="4"/>
      <c r="H16" s="4"/>
      <c r="I16" s="4">
        <v>232.6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>
        <v>525</v>
      </c>
      <c r="U16" s="4">
        <v>501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</row>
    <row r="17" spans="2:66" x14ac:dyDescent="0.2">
      <c r="B17" s="2" t="s">
        <v>28</v>
      </c>
      <c r="C17" s="4"/>
      <c r="D17" s="4"/>
      <c r="E17" s="4">
        <v>3591.5</v>
      </c>
      <c r="F17" s="4"/>
      <c r="G17" s="4"/>
      <c r="H17" s="4"/>
      <c r="I17" s="4">
        <v>3924.9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>
        <v>7957</v>
      </c>
      <c r="U17" s="4">
        <v>9081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</row>
    <row r="18" spans="2:66" x14ac:dyDescent="0.2">
      <c r="B18" s="2" t="s">
        <v>29</v>
      </c>
      <c r="C18" s="4"/>
      <c r="D18" s="4"/>
      <c r="E18" s="4">
        <v>1059.5999999999999</v>
      </c>
      <c r="F18" s="4"/>
      <c r="G18" s="4"/>
      <c r="H18" s="4"/>
      <c r="I18" s="4">
        <v>1043.8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2350</v>
      </c>
      <c r="U18" s="4">
        <v>2251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</row>
    <row r="19" spans="2:66" x14ac:dyDescent="0.2">
      <c r="B19" s="2" t="s">
        <v>30</v>
      </c>
      <c r="C19" s="4"/>
      <c r="D19" s="4"/>
      <c r="E19" s="4">
        <v>132.80000000000001</v>
      </c>
      <c r="F19" s="4"/>
      <c r="G19" s="4"/>
      <c r="H19" s="4"/>
      <c r="I19" s="4">
        <v>63.5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>
        <v>235</v>
      </c>
      <c r="U19" s="4">
        <v>126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</row>
    <row r="20" spans="2:66" x14ac:dyDescent="0.2">
      <c r="B20" s="2" t="s">
        <v>31</v>
      </c>
      <c r="C20" s="4"/>
      <c r="D20" s="4"/>
      <c r="E20" s="4">
        <v>2743.9</v>
      </c>
      <c r="F20" s="4"/>
      <c r="G20" s="4"/>
      <c r="H20" s="4"/>
      <c r="I20" s="4">
        <v>3008.6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>
        <v>5920</v>
      </c>
      <c r="U20" s="4">
        <v>6819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spans="2:66" x14ac:dyDescent="0.2">
      <c r="B21" s="2" t="s">
        <v>32</v>
      </c>
      <c r="C21" s="4"/>
      <c r="D21" s="4"/>
      <c r="E21" s="4">
        <v>1490.2</v>
      </c>
      <c r="F21" s="4"/>
      <c r="G21" s="4"/>
      <c r="H21" s="4"/>
      <c r="I21" s="4">
        <v>1501.3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v>3408</v>
      </c>
      <c r="U21" s="4">
        <v>3550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</row>
    <row r="22" spans="2:66" x14ac:dyDescent="0.2">
      <c r="B22" s="2" t="s">
        <v>33</v>
      </c>
      <c r="C22" s="4"/>
      <c r="D22" s="4"/>
      <c r="E22" s="4">
        <v>298.89999999999998</v>
      </c>
      <c r="F22" s="4"/>
      <c r="G22" s="4"/>
      <c r="H22" s="4"/>
      <c r="I22" s="4">
        <v>295.60000000000002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v>670</v>
      </c>
      <c r="U22" s="4">
        <v>702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</row>
    <row r="23" spans="2:66" x14ac:dyDescent="0.2">
      <c r="B23" s="2" t="s">
        <v>30</v>
      </c>
      <c r="C23" s="4"/>
      <c r="D23" s="4"/>
      <c r="E23" s="4">
        <v>250.9</v>
      </c>
      <c r="F23" s="4"/>
      <c r="G23" s="4"/>
      <c r="H23" s="4"/>
      <c r="I23" s="4">
        <v>226.7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v>544</v>
      </c>
      <c r="U23" s="4">
        <v>387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</row>
    <row r="24" spans="2:66" x14ac:dyDescent="0.2">
      <c r="B24" s="1" t="s">
        <v>34</v>
      </c>
      <c r="C24" s="7">
        <f t="shared" ref="C24:H24" si="1">+SUM(C17:C19)</f>
        <v>0</v>
      </c>
      <c r="D24" s="7">
        <f t="shared" si="1"/>
        <v>0</v>
      </c>
      <c r="E24" s="7">
        <f t="shared" si="1"/>
        <v>4783.9000000000005</v>
      </c>
      <c r="F24" s="7">
        <f t="shared" si="1"/>
        <v>0</v>
      </c>
      <c r="G24" s="7">
        <f t="shared" si="1"/>
        <v>0</v>
      </c>
      <c r="H24" s="7">
        <f t="shared" si="1"/>
        <v>0</v>
      </c>
      <c r="I24" s="7">
        <f>+SUM(I17:I19)</f>
        <v>5032.2</v>
      </c>
      <c r="J24" s="7">
        <f t="shared" ref="J24" si="2">+SUM(J17:J19)</f>
        <v>0</v>
      </c>
      <c r="K24" s="7"/>
      <c r="L24" s="7"/>
      <c r="M24" s="7"/>
      <c r="N24" s="7"/>
      <c r="O24" s="7"/>
      <c r="P24" s="7"/>
      <c r="Q24" s="7"/>
      <c r="R24" s="7"/>
      <c r="S24" s="7"/>
      <c r="T24" s="7">
        <v>10542</v>
      </c>
      <c r="U24" s="7">
        <v>11458</v>
      </c>
      <c r="V24" s="7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</row>
    <row r="25" spans="2:66" x14ac:dyDescent="0.2">
      <c r="B25" s="2" t="s">
        <v>35</v>
      </c>
      <c r="C25" s="4"/>
      <c r="D25" s="4"/>
      <c r="E25" s="4">
        <v>2466.5</v>
      </c>
      <c r="F25" s="4"/>
      <c r="G25" s="4"/>
      <c r="H25" s="4"/>
      <c r="I25" s="4">
        <v>2604.1999999999998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5494</v>
      </c>
      <c r="U25" s="4">
        <v>5995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</row>
    <row r="26" spans="2:66" x14ac:dyDescent="0.2">
      <c r="B26" s="2" t="s">
        <v>62</v>
      </c>
      <c r="C26" s="4">
        <f t="shared" ref="C26:H26" si="3">+C24-C25</f>
        <v>0</v>
      </c>
      <c r="D26" s="4">
        <f t="shared" si="3"/>
        <v>0</v>
      </c>
      <c r="E26" s="4">
        <f t="shared" si="3"/>
        <v>2317.4000000000005</v>
      </c>
      <c r="F26" s="4">
        <f t="shared" si="3"/>
        <v>0</v>
      </c>
      <c r="G26" s="4">
        <f t="shared" si="3"/>
        <v>0</v>
      </c>
      <c r="H26" s="4">
        <f t="shared" si="3"/>
        <v>0</v>
      </c>
      <c r="I26" s="4">
        <f>+I24-I25</f>
        <v>2428</v>
      </c>
      <c r="J26" s="4">
        <f t="shared" ref="J26" si="4">+J24-J25</f>
        <v>0</v>
      </c>
      <c r="K26" s="4"/>
      <c r="L26" s="4"/>
      <c r="M26" s="4"/>
      <c r="N26" s="4"/>
      <c r="O26" s="4"/>
      <c r="P26" s="4"/>
      <c r="Q26" s="4"/>
      <c r="R26" s="4">
        <f t="shared" ref="R26:T26" si="5">+R24-R25</f>
        <v>0</v>
      </c>
      <c r="S26" s="4">
        <f t="shared" si="5"/>
        <v>0</v>
      </c>
      <c r="T26" s="4">
        <f t="shared" si="5"/>
        <v>5048</v>
      </c>
      <c r="U26" s="4">
        <f>+U24-U25</f>
        <v>5463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</row>
    <row r="27" spans="2:66" x14ac:dyDescent="0.2">
      <c r="B27" s="2" t="s">
        <v>36</v>
      </c>
      <c r="C27" s="4"/>
      <c r="D27" s="4"/>
      <c r="E27" s="4">
        <v>1685</v>
      </c>
      <c r="F27" s="4"/>
      <c r="G27" s="4"/>
      <c r="H27" s="4"/>
      <c r="I27" s="4">
        <v>1769.1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v>3623</v>
      </c>
      <c r="U27" s="4">
        <v>3933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</row>
    <row r="28" spans="2:66" x14ac:dyDescent="0.2">
      <c r="B28" s="2" t="s">
        <v>37</v>
      </c>
      <c r="C28" s="4"/>
      <c r="D28" s="4"/>
      <c r="E28" s="4">
        <v>273.8</v>
      </c>
      <c r="F28" s="4"/>
      <c r="G28" s="4"/>
      <c r="H28" s="4"/>
      <c r="I28" s="4">
        <v>382.3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>
        <v>536</v>
      </c>
      <c r="U28" s="4">
        <v>657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</row>
    <row r="29" spans="2:66" x14ac:dyDescent="0.2">
      <c r="B29" s="2" t="s">
        <v>38</v>
      </c>
      <c r="C29" s="4"/>
      <c r="D29" s="4"/>
      <c r="E29" s="4">
        <v>3.1</v>
      </c>
      <c r="F29" s="4"/>
      <c r="G29" s="4"/>
      <c r="H29" s="4"/>
      <c r="I29" s="4">
        <v>3.4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>
        <v>8</v>
      </c>
      <c r="U29" s="4">
        <v>5</v>
      </c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</row>
    <row r="30" spans="2:66" x14ac:dyDescent="0.2">
      <c r="B30" s="2" t="s">
        <v>39</v>
      </c>
      <c r="C30" s="4"/>
      <c r="D30" s="4"/>
      <c r="E30" s="4">
        <v>13.1</v>
      </c>
      <c r="F30" s="4"/>
      <c r="G30" s="4"/>
      <c r="H30" s="4"/>
      <c r="I30" s="4">
        <v>12.2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>
        <v>30</v>
      </c>
      <c r="U30" s="4">
        <v>25</v>
      </c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</row>
    <row r="31" spans="2:66" x14ac:dyDescent="0.2">
      <c r="B31" s="2" t="s">
        <v>40</v>
      </c>
      <c r="C31" s="4">
        <f t="shared" ref="C31" si="6">+C26-C27-C28+C29+C30</f>
        <v>0</v>
      </c>
      <c r="D31" s="4">
        <f t="shared" ref="D31" si="7">+D26-D27-D28+D29+D30</f>
        <v>0</v>
      </c>
      <c r="E31" s="4">
        <f t="shared" ref="E31:H31" si="8">+E26-E27-E28+E29+E30</f>
        <v>374.80000000000058</v>
      </c>
      <c r="F31" s="4">
        <f t="shared" si="8"/>
        <v>0</v>
      </c>
      <c r="G31" s="4">
        <f t="shared" si="8"/>
        <v>0</v>
      </c>
      <c r="H31" s="4">
        <f t="shared" si="8"/>
        <v>0</v>
      </c>
      <c r="I31" s="4">
        <f>+I26-I27-I28+I29+I30</f>
        <v>292.20000000000005</v>
      </c>
      <c r="J31" s="4">
        <f t="shared" ref="J31:U31" si="9">+J26-J27-J28+J29+J30</f>
        <v>0</v>
      </c>
      <c r="K31" s="4"/>
      <c r="L31" s="4"/>
      <c r="M31" s="4"/>
      <c r="N31" s="4"/>
      <c r="O31" s="4"/>
      <c r="P31" s="4">
        <f t="shared" si="9"/>
        <v>0</v>
      </c>
      <c r="Q31" s="4">
        <f t="shared" si="9"/>
        <v>0</v>
      </c>
      <c r="R31" s="4">
        <f t="shared" si="9"/>
        <v>0</v>
      </c>
      <c r="S31" s="4">
        <f t="shared" si="9"/>
        <v>0</v>
      </c>
      <c r="T31" s="4">
        <f t="shared" si="9"/>
        <v>927</v>
      </c>
      <c r="U31" s="4">
        <f t="shared" si="9"/>
        <v>903</v>
      </c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</row>
    <row r="32" spans="2:66" x14ac:dyDescent="0.2">
      <c r="B32" s="2" t="s">
        <v>42</v>
      </c>
      <c r="C32" s="4"/>
      <c r="D32" s="4"/>
      <c r="E32" s="4">
        <v>16.100000000000001</v>
      </c>
      <c r="F32" s="4"/>
      <c r="G32" s="4"/>
      <c r="H32" s="4"/>
      <c r="I32" s="4">
        <v>15.1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>
        <v>39</v>
      </c>
      <c r="U32" s="4">
        <v>27</v>
      </c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</row>
    <row r="33" spans="2:66" x14ac:dyDescent="0.2">
      <c r="B33" s="2" t="s">
        <v>41</v>
      </c>
      <c r="C33" s="4"/>
      <c r="D33" s="4"/>
      <c r="E33" s="4">
        <v>37.200000000000003</v>
      </c>
      <c r="F33" s="4"/>
      <c r="G33" s="4"/>
      <c r="H33" s="4"/>
      <c r="I33" s="4">
        <v>181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>
        <f>96+59</f>
        <v>155</v>
      </c>
      <c r="U33" s="4">
        <v>215</v>
      </c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</row>
    <row r="34" spans="2:66" x14ac:dyDescent="0.2">
      <c r="B34" s="2" t="s">
        <v>43</v>
      </c>
      <c r="C34" s="4">
        <f t="shared" ref="C34:H34" si="10">+C31+C32-C33</f>
        <v>0</v>
      </c>
      <c r="D34" s="4">
        <f t="shared" si="10"/>
        <v>0</v>
      </c>
      <c r="E34" s="4">
        <f t="shared" si="10"/>
        <v>353.70000000000061</v>
      </c>
      <c r="F34" s="4">
        <f t="shared" si="10"/>
        <v>0</v>
      </c>
      <c r="G34" s="4">
        <f t="shared" si="10"/>
        <v>0</v>
      </c>
      <c r="H34" s="4">
        <f t="shared" si="10"/>
        <v>0</v>
      </c>
      <c r="I34" s="4">
        <f>+I31+I32-I33</f>
        <v>126.30000000000007</v>
      </c>
      <c r="J34" s="4">
        <f t="shared" ref="J34:U34" si="11">+J31+J32-J33</f>
        <v>0</v>
      </c>
      <c r="K34" s="4"/>
      <c r="L34" s="4"/>
      <c r="M34" s="4"/>
      <c r="N34" s="4"/>
      <c r="O34" s="4"/>
      <c r="P34" s="4">
        <f t="shared" si="11"/>
        <v>0</v>
      </c>
      <c r="Q34" s="4">
        <f t="shared" si="11"/>
        <v>0</v>
      </c>
      <c r="R34" s="4">
        <f t="shared" si="11"/>
        <v>0</v>
      </c>
      <c r="S34" s="4">
        <f t="shared" si="11"/>
        <v>0</v>
      </c>
      <c r="T34" s="4">
        <f t="shared" si="11"/>
        <v>811</v>
      </c>
      <c r="U34" s="4">
        <f t="shared" si="11"/>
        <v>715</v>
      </c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</row>
    <row r="35" spans="2:66" x14ac:dyDescent="0.2">
      <c r="B35" s="2" t="s">
        <v>44</v>
      </c>
      <c r="C35" s="4"/>
      <c r="D35" s="4"/>
      <c r="E35" s="4">
        <v>96.2</v>
      </c>
      <c r="F35" s="4"/>
      <c r="G35" s="4"/>
      <c r="H35" s="4"/>
      <c r="I35" s="4">
        <v>74.099999999999994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>
        <v>206</v>
      </c>
      <c r="U35" s="4">
        <v>175</v>
      </c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</row>
    <row r="36" spans="2:66" x14ac:dyDescent="0.2">
      <c r="B36" s="2" t="s">
        <v>45</v>
      </c>
      <c r="C36" s="4"/>
      <c r="D36" s="4">
        <f t="shared" ref="D36:H36" si="12">+D34-D35</f>
        <v>0</v>
      </c>
      <c r="E36" s="4">
        <f t="shared" si="12"/>
        <v>257.50000000000063</v>
      </c>
      <c r="F36" s="4">
        <f t="shared" si="12"/>
        <v>0</v>
      </c>
      <c r="G36" s="4">
        <f t="shared" si="12"/>
        <v>0</v>
      </c>
      <c r="H36" s="4">
        <f t="shared" si="12"/>
        <v>0</v>
      </c>
      <c r="I36" s="4">
        <f>+I34-I35</f>
        <v>52.200000000000074</v>
      </c>
      <c r="J36" s="4">
        <f t="shared" ref="J36" si="13">+J34-J35</f>
        <v>0</v>
      </c>
      <c r="K36" s="4"/>
      <c r="L36" s="4"/>
      <c r="M36" s="4"/>
      <c r="N36" s="4"/>
      <c r="O36" s="4"/>
      <c r="P36" s="4"/>
      <c r="Q36" s="4"/>
      <c r="R36" s="4">
        <f t="shared" ref="R36:T36" si="14">+R34-R35</f>
        <v>0</v>
      </c>
      <c r="S36" s="4">
        <f t="shared" si="14"/>
        <v>0</v>
      </c>
      <c r="T36" s="4">
        <f t="shared" si="14"/>
        <v>605</v>
      </c>
      <c r="U36" s="4">
        <f>+U34-U35</f>
        <v>540</v>
      </c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</row>
    <row r="37" spans="2:66" x14ac:dyDescent="0.2">
      <c r="B37" s="2" t="s">
        <v>75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>
        <v>66</v>
      </c>
      <c r="U37" s="4">
        <v>50</v>
      </c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</row>
    <row r="38" spans="2:66" x14ac:dyDescent="0.2">
      <c r="B38" s="2" t="s">
        <v>76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>
        <f t="shared" ref="Q38:T38" si="15">+Q36-Q37</f>
        <v>0</v>
      </c>
      <c r="R38" s="4">
        <f t="shared" si="15"/>
        <v>0</v>
      </c>
      <c r="S38" s="4">
        <f t="shared" si="15"/>
        <v>0</v>
      </c>
      <c r="T38" s="4">
        <f t="shared" si="15"/>
        <v>539</v>
      </c>
      <c r="U38" s="4">
        <f>+U36-U37</f>
        <v>490</v>
      </c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</row>
    <row r="39" spans="2:66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</row>
    <row r="40" spans="2:66" x14ac:dyDescent="0.2">
      <c r="B40" s="2" t="s">
        <v>46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3" t="e">
        <f t="shared" ref="P40:T40" si="16">+P38/P41</f>
        <v>#DIV/0!</v>
      </c>
      <c r="Q40" s="3" t="e">
        <f t="shared" si="16"/>
        <v>#DIV/0!</v>
      </c>
      <c r="R40" s="3" t="e">
        <f t="shared" si="16"/>
        <v>#DIV/0!</v>
      </c>
      <c r="S40" s="3" t="e">
        <f t="shared" si="16"/>
        <v>#DIV/0!</v>
      </c>
      <c r="T40" s="3">
        <f t="shared" si="16"/>
        <v>0.10449786739046142</v>
      </c>
      <c r="U40" s="3">
        <f>+U38/U41</f>
        <v>9.4961240310077522E-2</v>
      </c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</row>
    <row r="41" spans="2:66" x14ac:dyDescent="0.2">
      <c r="B41" s="2" t="s">
        <v>5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>
        <v>5158</v>
      </c>
      <c r="U41" s="4">
        <v>5160</v>
      </c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  <row r="42" spans="2:66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</row>
    <row r="43" spans="2:66" x14ac:dyDescent="0.2">
      <c r="B43" s="2" t="s">
        <v>57</v>
      </c>
      <c r="C43" s="4"/>
      <c r="D43" s="4"/>
      <c r="E43" s="4"/>
      <c r="F43" s="4"/>
      <c r="G43" s="4"/>
      <c r="H43" s="4"/>
      <c r="I43" s="8">
        <f>+I10/E10-1</f>
        <v>0.35845643653904125</v>
      </c>
      <c r="J43" s="4"/>
      <c r="K43" s="4"/>
      <c r="L43" s="4"/>
      <c r="M43" s="4"/>
      <c r="N43" s="4"/>
      <c r="O43" s="4"/>
      <c r="P43" s="4"/>
      <c r="Q43" s="4"/>
      <c r="R43" s="4"/>
      <c r="S43" s="8" t="e">
        <f t="shared" ref="S43:T43" si="17">+S10/R10-1</f>
        <v>#DIV/0!</v>
      </c>
      <c r="T43" s="8" t="e">
        <f t="shared" si="17"/>
        <v>#DIV/0!</v>
      </c>
      <c r="U43" s="8">
        <f>+U10/T10-1</f>
        <v>0.46216460657220382</v>
      </c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</row>
    <row r="44" spans="2:66" x14ac:dyDescent="0.2">
      <c r="B44" s="2" t="s">
        <v>47</v>
      </c>
      <c r="C44" s="4"/>
      <c r="D44" s="4"/>
      <c r="E44" s="4"/>
      <c r="F44" s="4"/>
      <c r="G44" s="4"/>
      <c r="H44" s="4"/>
      <c r="I44" s="8">
        <f>+I13/E13-1</f>
        <v>-1.7825545579657986E-2</v>
      </c>
      <c r="J44" s="4"/>
      <c r="K44" s="4"/>
      <c r="L44" s="4"/>
      <c r="M44" s="4"/>
      <c r="N44" s="4"/>
      <c r="O44" s="4"/>
      <c r="P44" s="4"/>
      <c r="Q44" s="4"/>
      <c r="R44" s="4"/>
      <c r="S44" s="8" t="e">
        <f t="shared" ref="S44:U54" si="18">+S13/R13-1</f>
        <v>#DIV/0!</v>
      </c>
      <c r="T44" s="8" t="e">
        <f t="shared" si="18"/>
        <v>#DIV/0!</v>
      </c>
      <c r="U44" s="8">
        <f t="shared" si="18"/>
        <v>-8.6634368766030256E-2</v>
      </c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</row>
    <row r="45" spans="2:66" x14ac:dyDescent="0.2">
      <c r="B45" s="2" t="s">
        <v>48</v>
      </c>
      <c r="C45" s="4"/>
      <c r="D45" s="4"/>
      <c r="E45" s="4"/>
      <c r="F45" s="4"/>
      <c r="G45" s="4"/>
      <c r="H45" s="4"/>
      <c r="I45" s="8">
        <f t="shared" ref="I45:I55" si="19">+I14/E14-1</f>
        <v>4.3927125506072917E-2</v>
      </c>
      <c r="J45" s="4"/>
      <c r="K45" s="4"/>
      <c r="L45" s="4"/>
      <c r="M45" s="4"/>
      <c r="N45" s="4"/>
      <c r="O45" s="4"/>
      <c r="P45" s="4"/>
      <c r="Q45" s="4"/>
      <c r="R45" s="4"/>
      <c r="S45" s="8" t="e">
        <f t="shared" si="18"/>
        <v>#DIV/0!</v>
      </c>
      <c r="T45" s="8" t="e">
        <f t="shared" si="18"/>
        <v>#DIV/0!</v>
      </c>
      <c r="U45" s="8">
        <f t="shared" si="18"/>
        <v>0.13445378151260501</v>
      </c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</row>
    <row r="46" spans="2:66" x14ac:dyDescent="0.2">
      <c r="B46" s="2" t="s">
        <v>49</v>
      </c>
      <c r="C46" s="4"/>
      <c r="D46" s="4"/>
      <c r="E46" s="4"/>
      <c r="F46" s="4"/>
      <c r="G46" s="4"/>
      <c r="H46" s="4"/>
      <c r="I46" s="8">
        <f t="shared" si="19"/>
        <v>0.15351223362273081</v>
      </c>
      <c r="J46" s="4"/>
      <c r="K46" s="4"/>
      <c r="L46" s="4"/>
      <c r="M46" s="4"/>
      <c r="N46" s="4"/>
      <c r="O46" s="4"/>
      <c r="P46" s="4"/>
      <c r="Q46" s="4"/>
      <c r="R46" s="4"/>
      <c r="S46" s="8" t="e">
        <f t="shared" si="18"/>
        <v>#DIV/0!</v>
      </c>
      <c r="T46" s="8" t="e">
        <f t="shared" si="18"/>
        <v>#DIV/0!</v>
      </c>
      <c r="U46" s="8">
        <f t="shared" si="18"/>
        <v>0.24253075571177507</v>
      </c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</row>
    <row r="47" spans="2:66" x14ac:dyDescent="0.2">
      <c r="B47" s="2" t="s">
        <v>50</v>
      </c>
      <c r="C47" s="4"/>
      <c r="D47" s="4"/>
      <c r="E47" s="4"/>
      <c r="F47" s="4"/>
      <c r="G47" s="4"/>
      <c r="H47" s="4"/>
      <c r="I47" s="8">
        <f t="shared" si="19"/>
        <v>-8.9984350547730796E-2</v>
      </c>
      <c r="J47" s="4"/>
      <c r="K47" s="4"/>
      <c r="L47" s="4"/>
      <c r="M47" s="4"/>
      <c r="N47" s="4"/>
      <c r="O47" s="4"/>
      <c r="P47" s="4"/>
      <c r="Q47" s="4"/>
      <c r="R47" s="4"/>
      <c r="S47" s="8" t="e">
        <f t="shared" si="18"/>
        <v>#DIV/0!</v>
      </c>
      <c r="T47" s="8" t="e">
        <f t="shared" si="18"/>
        <v>#DIV/0!</v>
      </c>
      <c r="U47" s="8">
        <f t="shared" si="18"/>
        <v>-4.5714285714285707E-2</v>
      </c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</row>
    <row r="48" spans="2:66" x14ac:dyDescent="0.2">
      <c r="B48" s="2" t="s">
        <v>51</v>
      </c>
      <c r="C48" s="4"/>
      <c r="D48" s="4"/>
      <c r="E48" s="4"/>
      <c r="F48" s="4"/>
      <c r="G48" s="4"/>
      <c r="H48" s="4"/>
      <c r="I48" s="8">
        <f t="shared" si="19"/>
        <v>9.2830293749129877E-2</v>
      </c>
      <c r="J48" s="4"/>
      <c r="K48" s="4"/>
      <c r="L48" s="4"/>
      <c r="M48" s="4"/>
      <c r="N48" s="4"/>
      <c r="O48" s="4"/>
      <c r="P48" s="4"/>
      <c r="Q48" s="4"/>
      <c r="R48" s="4"/>
      <c r="S48" s="8" t="e">
        <f t="shared" si="18"/>
        <v>#DIV/0!</v>
      </c>
      <c r="T48" s="8" t="e">
        <f t="shared" si="18"/>
        <v>#DIV/0!</v>
      </c>
      <c r="U48" s="8">
        <f t="shared" si="18"/>
        <v>0.14125926856855608</v>
      </c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</row>
    <row r="49" spans="2:66" x14ac:dyDescent="0.2">
      <c r="B49" s="2" t="s">
        <v>52</v>
      </c>
      <c r="C49" s="4"/>
      <c r="D49" s="4"/>
      <c r="E49" s="4"/>
      <c r="F49" s="4"/>
      <c r="G49" s="4"/>
      <c r="H49" s="4"/>
      <c r="I49" s="8">
        <f t="shared" si="19"/>
        <v>-1.4911287278218111E-2</v>
      </c>
      <c r="J49" s="4"/>
      <c r="K49" s="4"/>
      <c r="L49" s="4"/>
      <c r="M49" s="4"/>
      <c r="N49" s="4"/>
      <c r="O49" s="4"/>
      <c r="P49" s="4"/>
      <c r="Q49" s="4"/>
      <c r="R49" s="4"/>
      <c r="S49" s="8" t="e">
        <f t="shared" si="18"/>
        <v>#DIV/0!</v>
      </c>
      <c r="T49" s="8" t="e">
        <f t="shared" si="18"/>
        <v>#DIV/0!</v>
      </c>
      <c r="U49" s="8">
        <f t="shared" si="18"/>
        <v>-4.2127659574468068E-2</v>
      </c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</row>
    <row r="50" spans="2:66" x14ac:dyDescent="0.2">
      <c r="B50" s="2" t="s">
        <v>53</v>
      </c>
      <c r="C50" s="4"/>
      <c r="D50" s="4"/>
      <c r="E50" s="4"/>
      <c r="F50" s="4"/>
      <c r="G50" s="4"/>
      <c r="H50" s="4"/>
      <c r="I50" s="8">
        <f t="shared" si="19"/>
        <v>-0.52183734939759041</v>
      </c>
      <c r="J50" s="4"/>
      <c r="K50" s="4"/>
      <c r="L50" s="4"/>
      <c r="M50" s="4"/>
      <c r="N50" s="4"/>
      <c r="O50" s="4"/>
      <c r="P50" s="4"/>
      <c r="Q50" s="4"/>
      <c r="R50" s="4"/>
      <c r="S50" s="8" t="e">
        <f t="shared" si="18"/>
        <v>#DIV/0!</v>
      </c>
      <c r="T50" s="8" t="e">
        <f t="shared" si="18"/>
        <v>#DIV/0!</v>
      </c>
      <c r="U50" s="8">
        <f t="shared" si="18"/>
        <v>-0.46382978723404256</v>
      </c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</row>
    <row r="51" spans="2:66" x14ac:dyDescent="0.2">
      <c r="B51" s="2" t="s">
        <v>54</v>
      </c>
      <c r="C51" s="4"/>
      <c r="D51" s="4"/>
      <c r="E51" s="4"/>
      <c r="F51" s="4"/>
      <c r="G51" s="4"/>
      <c r="H51" s="4"/>
      <c r="I51" s="8">
        <f t="shared" si="19"/>
        <v>9.6468530194248947E-2</v>
      </c>
      <c r="J51" s="4"/>
      <c r="K51" s="4"/>
      <c r="L51" s="4"/>
      <c r="M51" s="4"/>
      <c r="N51" s="4"/>
      <c r="O51" s="4"/>
      <c r="P51" s="4"/>
      <c r="Q51" s="4"/>
      <c r="R51" s="4"/>
      <c r="S51" s="8" t="e">
        <f t="shared" si="18"/>
        <v>#DIV/0!</v>
      </c>
      <c r="T51" s="8" t="e">
        <f t="shared" si="18"/>
        <v>#DIV/0!</v>
      </c>
      <c r="U51" s="8">
        <f t="shared" si="18"/>
        <v>0.15185810810810807</v>
      </c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</row>
    <row r="52" spans="2:66" x14ac:dyDescent="0.2">
      <c r="B52" s="2" t="s">
        <v>55</v>
      </c>
      <c r="C52" s="4"/>
      <c r="D52" s="4"/>
      <c r="E52" s="4"/>
      <c r="F52" s="4"/>
      <c r="G52" s="4"/>
      <c r="H52" s="4"/>
      <c r="I52" s="8">
        <f t="shared" si="19"/>
        <v>7.4486646087772446E-3</v>
      </c>
      <c r="J52" s="4"/>
      <c r="K52" s="4"/>
      <c r="L52" s="4"/>
      <c r="M52" s="4"/>
      <c r="N52" s="4"/>
      <c r="O52" s="4"/>
      <c r="P52" s="4"/>
      <c r="Q52" s="4"/>
      <c r="R52" s="4"/>
      <c r="S52" s="8" t="e">
        <f t="shared" si="18"/>
        <v>#DIV/0!</v>
      </c>
      <c r="T52" s="8" t="e">
        <f t="shared" si="18"/>
        <v>#DIV/0!</v>
      </c>
      <c r="U52" s="8">
        <f t="shared" si="18"/>
        <v>4.1666666666666741E-2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</row>
    <row r="53" spans="2:66" x14ac:dyDescent="0.2">
      <c r="B53" s="2" t="s">
        <v>56</v>
      </c>
      <c r="C53" s="4"/>
      <c r="D53" s="4"/>
      <c r="E53" s="4"/>
      <c r="F53" s="4"/>
      <c r="G53" s="4"/>
      <c r="H53" s="4"/>
      <c r="I53" s="8">
        <f t="shared" si="19"/>
        <v>-1.1040481766476984E-2</v>
      </c>
      <c r="J53" s="4"/>
      <c r="K53" s="4"/>
      <c r="L53" s="4"/>
      <c r="M53" s="4"/>
      <c r="N53" s="4"/>
      <c r="O53" s="4"/>
      <c r="P53" s="4"/>
      <c r="Q53" s="4"/>
      <c r="R53" s="4"/>
      <c r="S53" s="8" t="e">
        <f t="shared" si="18"/>
        <v>#DIV/0!</v>
      </c>
      <c r="T53" s="8" t="e">
        <f t="shared" si="18"/>
        <v>#DIV/0!</v>
      </c>
      <c r="U53" s="8">
        <f t="shared" si="18"/>
        <v>4.7761194029850795E-2</v>
      </c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</row>
    <row r="54" spans="2:66" x14ac:dyDescent="0.2">
      <c r="B54" s="2" t="s">
        <v>53</v>
      </c>
      <c r="C54" s="4"/>
      <c r="D54" s="4"/>
      <c r="E54" s="4"/>
      <c r="F54" s="4"/>
      <c r="G54" s="4"/>
      <c r="H54" s="4"/>
      <c r="I54" s="8">
        <f t="shared" si="19"/>
        <v>-9.6452770027899648E-2</v>
      </c>
      <c r="J54" s="4"/>
      <c r="K54" s="4"/>
      <c r="L54" s="4"/>
      <c r="M54" s="4"/>
      <c r="N54" s="4"/>
      <c r="O54" s="4"/>
      <c r="P54" s="4"/>
      <c r="Q54" s="4"/>
      <c r="R54" s="4"/>
      <c r="S54" s="8" t="e">
        <f t="shared" si="18"/>
        <v>#DIV/0!</v>
      </c>
      <c r="T54" s="8" t="e">
        <f t="shared" si="18"/>
        <v>#DIV/0!</v>
      </c>
      <c r="U54" s="8">
        <f t="shared" si="18"/>
        <v>-0.28860294117647056</v>
      </c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</row>
    <row r="55" spans="2:66" x14ac:dyDescent="0.2">
      <c r="B55" s="1" t="s">
        <v>58</v>
      </c>
      <c r="C55" s="7"/>
      <c r="D55" s="7"/>
      <c r="E55" s="7"/>
      <c r="F55" s="7"/>
      <c r="G55" s="7"/>
      <c r="H55" s="7"/>
      <c r="I55" s="9">
        <f t="shared" si="19"/>
        <v>5.1903258847383782E-2</v>
      </c>
      <c r="J55" s="7"/>
      <c r="K55" s="7"/>
      <c r="L55" s="7"/>
      <c r="M55" s="7"/>
      <c r="N55" s="7"/>
      <c r="O55" s="7"/>
      <c r="P55" s="7"/>
      <c r="Q55" s="9" t="e">
        <f t="shared" ref="Q55:T55" si="20">+Q24/P24-1</f>
        <v>#DIV/0!</v>
      </c>
      <c r="R55" s="9" t="e">
        <f t="shared" si="20"/>
        <v>#DIV/0!</v>
      </c>
      <c r="S55" s="9" t="e">
        <f t="shared" si="20"/>
        <v>#DIV/0!</v>
      </c>
      <c r="T55" s="9" t="e">
        <f t="shared" si="20"/>
        <v>#DIV/0!</v>
      </c>
      <c r="U55" s="9">
        <f>+U24/T24-1</f>
        <v>8.6890533105672629E-2</v>
      </c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</row>
    <row r="56" spans="2:66" x14ac:dyDescent="0.2">
      <c r="B56" s="2" t="s">
        <v>59</v>
      </c>
      <c r="C56" s="8" t="e">
        <f t="shared" ref="C56:H56" si="21">+C26/C24</f>
        <v>#DIV/0!</v>
      </c>
      <c r="D56" s="8" t="e">
        <f t="shared" si="21"/>
        <v>#DIV/0!</v>
      </c>
      <c r="E56" s="8">
        <f t="shared" si="21"/>
        <v>0.48441648027759782</v>
      </c>
      <c r="F56" s="8" t="e">
        <f t="shared" si="21"/>
        <v>#DIV/0!</v>
      </c>
      <c r="G56" s="8" t="e">
        <f t="shared" si="21"/>
        <v>#DIV/0!</v>
      </c>
      <c r="H56" s="8" t="e">
        <f t="shared" si="21"/>
        <v>#DIV/0!</v>
      </c>
      <c r="I56" s="8">
        <f>+I26/I24</f>
        <v>0.48249274671118003</v>
      </c>
      <c r="J56" s="8" t="e">
        <f t="shared" ref="J56" si="22">+J26/J24</f>
        <v>#DIV/0!</v>
      </c>
      <c r="K56" s="8"/>
      <c r="L56" s="8"/>
      <c r="M56" s="8"/>
      <c r="N56" s="8"/>
      <c r="O56" s="4"/>
      <c r="P56" s="8" t="e">
        <f t="shared" ref="P56:U56" si="23">+P26/P24</f>
        <v>#DIV/0!</v>
      </c>
      <c r="Q56" s="8" t="e">
        <f t="shared" si="23"/>
        <v>#DIV/0!</v>
      </c>
      <c r="R56" s="8" t="e">
        <f t="shared" si="23"/>
        <v>#DIV/0!</v>
      </c>
      <c r="S56" s="8" t="e">
        <f t="shared" ref="S56:T56" si="24">+S26/S24</f>
        <v>#DIV/0!</v>
      </c>
      <c r="T56" s="8">
        <f t="shared" si="24"/>
        <v>0.47884651868715616</v>
      </c>
      <c r="U56" s="8">
        <f t="shared" si="23"/>
        <v>0.47678477919357654</v>
      </c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</row>
    <row r="57" spans="2:66" x14ac:dyDescent="0.2">
      <c r="B57" s="2" t="s">
        <v>60</v>
      </c>
      <c r="C57" s="8" t="e">
        <f t="shared" ref="C57:H57" si="25">+C31/C24</f>
        <v>#DIV/0!</v>
      </c>
      <c r="D57" s="8" t="e">
        <f t="shared" si="25"/>
        <v>#DIV/0!</v>
      </c>
      <c r="E57" s="8">
        <f t="shared" si="25"/>
        <v>7.8346119275068571E-2</v>
      </c>
      <c r="F57" s="8" t="e">
        <f t="shared" si="25"/>
        <v>#DIV/0!</v>
      </c>
      <c r="G57" s="8" t="e">
        <f t="shared" si="25"/>
        <v>#DIV/0!</v>
      </c>
      <c r="H57" s="8" t="e">
        <f t="shared" si="25"/>
        <v>#DIV/0!</v>
      </c>
      <c r="I57" s="8">
        <f>+I31/I24</f>
        <v>5.8066054608322412E-2</v>
      </c>
      <c r="J57" s="8" t="e">
        <f t="shared" ref="J57" si="26">+J31/J24</f>
        <v>#DIV/0!</v>
      </c>
      <c r="K57" s="8"/>
      <c r="L57" s="8"/>
      <c r="M57" s="8"/>
      <c r="N57" s="8"/>
      <c r="O57" s="4"/>
      <c r="P57" s="8" t="e">
        <f t="shared" ref="P57:U57" si="27">+P31/P24</f>
        <v>#DIV/0!</v>
      </c>
      <c r="Q57" s="8" t="e">
        <f t="shared" si="27"/>
        <v>#DIV/0!</v>
      </c>
      <c r="R57" s="8" t="e">
        <f t="shared" si="27"/>
        <v>#DIV/0!</v>
      </c>
      <c r="S57" s="8" t="e">
        <f t="shared" ref="S57:T57" si="28">+S31/S24</f>
        <v>#DIV/0!</v>
      </c>
      <c r="T57" s="8">
        <f t="shared" si="28"/>
        <v>8.7933978372225385E-2</v>
      </c>
      <c r="U57" s="8">
        <f t="shared" si="27"/>
        <v>7.880956536917437E-2</v>
      </c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</row>
    <row r="58" spans="2:66" x14ac:dyDescent="0.2">
      <c r="B58" s="2" t="s">
        <v>61</v>
      </c>
      <c r="C58" s="8" t="e">
        <f t="shared" ref="C58:H58" si="29">+C35/C34</f>
        <v>#DIV/0!</v>
      </c>
      <c r="D58" s="8" t="e">
        <f t="shared" si="29"/>
        <v>#DIV/0!</v>
      </c>
      <c r="E58" s="8">
        <f t="shared" si="29"/>
        <v>0.27198190556969137</v>
      </c>
      <c r="F58" s="8" t="e">
        <f t="shared" si="29"/>
        <v>#DIV/0!</v>
      </c>
      <c r="G58" s="8" t="e">
        <f t="shared" si="29"/>
        <v>#DIV/0!</v>
      </c>
      <c r="H58" s="8" t="e">
        <f t="shared" si="29"/>
        <v>#DIV/0!</v>
      </c>
      <c r="I58" s="8">
        <f>+I35/I34</f>
        <v>0.58669833729216114</v>
      </c>
      <c r="J58" s="8" t="e">
        <f t="shared" ref="J58" si="30">+J35/J34</f>
        <v>#DIV/0!</v>
      </c>
      <c r="K58" s="8"/>
      <c r="L58" s="8"/>
      <c r="M58" s="8"/>
      <c r="N58" s="8"/>
      <c r="O58" s="4"/>
      <c r="P58" s="8" t="e">
        <f t="shared" ref="P58:U58" si="31">+P35/P34</f>
        <v>#DIV/0!</v>
      </c>
      <c r="Q58" s="8" t="e">
        <f t="shared" si="31"/>
        <v>#DIV/0!</v>
      </c>
      <c r="R58" s="8" t="e">
        <f t="shared" si="31"/>
        <v>#DIV/0!</v>
      </c>
      <c r="S58" s="8" t="e">
        <f t="shared" ref="S58:T58" si="32">+S35/S34</f>
        <v>#DIV/0!</v>
      </c>
      <c r="T58" s="8">
        <f t="shared" si="32"/>
        <v>0.25400739827373614</v>
      </c>
      <c r="U58" s="8">
        <f t="shared" si="31"/>
        <v>0.24475524475524477</v>
      </c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</row>
    <row r="59" spans="2:66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</row>
    <row r="60" spans="2:66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</row>
    <row r="61" spans="2:66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</row>
    <row r="62" spans="2:66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</row>
    <row r="63" spans="2:66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</row>
    <row r="64" spans="2:66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</row>
    <row r="65" spans="3:66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6" spans="3:66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</row>
    <row r="67" spans="3:66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</row>
    <row r="68" spans="3:66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spans="3:66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</row>
    <row r="70" spans="3:66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</row>
    <row r="71" spans="3:66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</row>
    <row r="72" spans="3:66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</row>
    <row r="73" spans="3:66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</row>
    <row r="74" spans="3:66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</row>
    <row r="75" spans="3:66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</row>
    <row r="76" spans="3:66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</row>
    <row r="77" spans="3:66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</row>
    <row r="78" spans="3:66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</row>
    <row r="79" spans="3:66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</row>
    <row r="80" spans="3:66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</row>
    <row r="81" spans="3:66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</row>
    <row r="82" spans="3:66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</row>
    <row r="83" spans="3:66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</row>
    <row r="84" spans="3:66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</row>
    <row r="85" spans="3:66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</row>
    <row r="86" spans="3:66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</row>
    <row r="87" spans="3:66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</row>
    <row r="88" spans="3:66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</row>
    <row r="89" spans="3:66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</row>
    <row r="90" spans="3:66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</row>
    <row r="91" spans="3:66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</row>
    <row r="92" spans="3:66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</row>
    <row r="93" spans="3:66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</row>
    <row r="94" spans="3:66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</row>
    <row r="95" spans="3:66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</row>
    <row r="96" spans="3:66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</row>
    <row r="97" spans="3:66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</row>
    <row r="98" spans="3:66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</row>
    <row r="99" spans="3:66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</row>
    <row r="100" spans="3:66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</row>
    <row r="101" spans="3:66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</row>
    <row r="102" spans="3:66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</row>
    <row r="103" spans="3:66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</row>
    <row r="104" spans="3:66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</row>
    <row r="105" spans="3:66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</row>
    <row r="106" spans="3:66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</row>
    <row r="107" spans="3:66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</row>
    <row r="108" spans="3:66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</row>
    <row r="109" spans="3:66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</row>
    <row r="110" spans="3:66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</row>
    <row r="111" spans="3:66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</row>
    <row r="112" spans="3:66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</row>
    <row r="113" spans="3:66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</row>
    <row r="114" spans="3:66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</row>
    <row r="115" spans="3:66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</row>
    <row r="116" spans="3:66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</row>
    <row r="117" spans="3:66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</row>
    <row r="118" spans="3:66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</row>
    <row r="119" spans="3:66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</row>
    <row r="120" spans="3:66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</row>
    <row r="121" spans="3:66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</row>
    <row r="122" spans="3:66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</row>
    <row r="123" spans="3:66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</row>
    <row r="124" spans="3:66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</row>
    <row r="125" spans="3:66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</row>
    <row r="126" spans="3:66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</row>
    <row r="127" spans="3:66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</row>
    <row r="128" spans="3:66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</row>
    <row r="129" spans="3:66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</row>
    <row r="130" spans="3:66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</row>
    <row r="131" spans="3:66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</row>
    <row r="132" spans="3:66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</row>
    <row r="133" spans="3:66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</row>
    <row r="134" spans="3:66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</row>
    <row r="135" spans="3:66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</row>
    <row r="136" spans="3:66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</row>
    <row r="137" spans="3:66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</row>
    <row r="138" spans="3:66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</row>
    <row r="139" spans="3:66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</row>
    <row r="140" spans="3:66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</row>
    <row r="141" spans="3:66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</row>
    <row r="142" spans="3:66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</row>
    <row r="143" spans="3:66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</row>
    <row r="144" spans="3:66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</row>
    <row r="145" spans="3:66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</row>
    <row r="146" spans="3:66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</row>
    <row r="147" spans="3:66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</row>
    <row r="148" spans="3:66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</row>
    <row r="149" spans="3:66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</row>
    <row r="150" spans="3:66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</row>
    <row r="151" spans="3:66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</row>
    <row r="152" spans="3:66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</row>
    <row r="153" spans="3:66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</row>
    <row r="154" spans="3:66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</row>
    <row r="155" spans="3:66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</row>
    <row r="156" spans="3:66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</row>
    <row r="157" spans="3:66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</row>
    <row r="158" spans="3:66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</row>
    <row r="159" spans="3:66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</row>
    <row r="160" spans="3:66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</row>
    <row r="161" spans="3:66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</row>
    <row r="162" spans="3:66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</row>
    <row r="163" spans="3:66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</row>
    <row r="164" spans="3:66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</row>
    <row r="165" spans="3:66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</row>
    <row r="166" spans="3:66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</row>
    <row r="167" spans="3:66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</row>
    <row r="168" spans="3:66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</row>
    <row r="169" spans="3:66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</row>
    <row r="170" spans="3:66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</row>
    <row r="171" spans="3:66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</row>
    <row r="172" spans="3:66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</row>
    <row r="173" spans="3:66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</row>
    <row r="174" spans="3:66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</row>
    <row r="175" spans="3:66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</row>
    <row r="176" spans="3:66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</row>
    <row r="177" spans="3:66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</row>
    <row r="178" spans="3:66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</row>
    <row r="179" spans="3:66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</row>
    <row r="180" spans="3:66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</row>
    <row r="181" spans="3:66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</row>
    <row r="182" spans="3:66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</row>
    <row r="183" spans="3:66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</row>
    <row r="184" spans="3:66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</row>
    <row r="185" spans="3:66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</row>
    <row r="186" spans="3:66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</row>
    <row r="187" spans="3:66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</row>
    <row r="188" spans="3:66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</row>
    <row r="189" spans="3:66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</row>
    <row r="190" spans="3:66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</row>
    <row r="191" spans="3:66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</row>
    <row r="192" spans="3:66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</row>
    <row r="193" spans="3:66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</row>
    <row r="194" spans="3:66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</row>
    <row r="195" spans="3:66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</row>
    <row r="196" spans="3:66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</row>
    <row r="197" spans="3:66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</row>
    <row r="198" spans="3:66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</row>
    <row r="199" spans="3:66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</row>
    <row r="200" spans="3:66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</row>
    <row r="201" spans="3:66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</row>
    <row r="202" spans="3:66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</row>
    <row r="203" spans="3:66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</row>
    <row r="204" spans="3:66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</row>
    <row r="205" spans="3:66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</row>
    <row r="206" spans="3:66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</row>
    <row r="207" spans="3:66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</row>
    <row r="208" spans="3:66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</row>
    <row r="209" spans="3:66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</row>
    <row r="210" spans="3:66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</row>
    <row r="211" spans="3:66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</row>
    <row r="212" spans="3:66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</row>
    <row r="213" spans="3:66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</row>
    <row r="214" spans="3:66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</row>
    <row r="215" spans="3:66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</row>
    <row r="216" spans="3:66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</row>
    <row r="217" spans="3:66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</row>
    <row r="218" spans="3:66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</row>
    <row r="219" spans="3:66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</row>
    <row r="220" spans="3:66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</row>
    <row r="221" spans="3:66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</row>
    <row r="222" spans="3:66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</row>
    <row r="223" spans="3:66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</row>
    <row r="224" spans="3:66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</row>
    <row r="225" spans="3:66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</row>
    <row r="226" spans="3:66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</row>
    <row r="227" spans="3:66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</row>
    <row r="228" spans="3:66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</row>
    <row r="229" spans="3:66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</row>
    <row r="230" spans="3:66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</row>
    <row r="231" spans="3:66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</row>
    <row r="232" spans="3:66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</row>
    <row r="233" spans="3:66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</row>
    <row r="234" spans="3:66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</row>
    <row r="235" spans="3:66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</row>
    <row r="236" spans="3:66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</row>
    <row r="237" spans="3:66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</row>
    <row r="238" spans="3:66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</row>
    <row r="239" spans="3:66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</row>
    <row r="240" spans="3:66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</row>
    <row r="241" spans="3:66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</row>
    <row r="242" spans="3:66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</row>
    <row r="243" spans="3:66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</row>
    <row r="244" spans="3:66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</row>
    <row r="245" spans="3:66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</row>
    <row r="246" spans="3:66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</row>
    <row r="247" spans="3:66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</row>
    <row r="248" spans="3:66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</row>
    <row r="249" spans="3:66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</row>
    <row r="250" spans="3:66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</row>
    <row r="251" spans="3:66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</row>
    <row r="252" spans="3:66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</row>
    <row r="253" spans="3:66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</row>
    <row r="254" spans="3:66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</row>
    <row r="255" spans="3:66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</row>
    <row r="256" spans="3:66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</row>
    <row r="257" spans="3:66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</row>
    <row r="258" spans="3:66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</row>
  </sheetData>
  <hyperlinks>
    <hyperlink ref="A1" location="Main!A1" display="Main" xr:uid="{B5630C99-7186-4128-81BB-01C815AA4E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2025-01-29T13:28:44Z</dcterms:created>
  <dcterms:modified xsi:type="dcterms:W3CDTF">2025-09-02T16:31:56Z</dcterms:modified>
</cp:coreProperties>
</file>