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5C286C9-0B08-4492-A480-CB0625A5DD7F}" xr6:coauthVersionLast="47" xr6:coauthVersionMax="47" xr10:uidLastSave="{00000000-0000-0000-0000-000000000000}"/>
  <bookViews>
    <workbookView xWindow="225" yWindow="1950" windowWidth="38175" windowHeight="15240" xr2:uid="{D6B7C49E-B3B4-4700-A794-A23659C0D8C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I32" i="2"/>
  <c r="J31" i="2"/>
  <c r="I31" i="2"/>
  <c r="J30" i="2"/>
  <c r="I30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H32" i="2"/>
  <c r="H31" i="2"/>
  <c r="H30" i="2"/>
  <c r="G29" i="2"/>
  <c r="G28" i="2"/>
  <c r="G27" i="2"/>
  <c r="G26" i="2"/>
  <c r="G25" i="2"/>
  <c r="G24" i="2"/>
  <c r="J29" i="2"/>
  <c r="I29" i="2"/>
  <c r="J28" i="2"/>
  <c r="I28" i="2"/>
  <c r="J27" i="2"/>
  <c r="I27" i="2"/>
  <c r="J26" i="2"/>
  <c r="I26" i="2"/>
  <c r="J25" i="2"/>
  <c r="I25" i="2"/>
  <c r="J24" i="2"/>
  <c r="I24" i="2"/>
  <c r="H29" i="2"/>
  <c r="H28" i="2"/>
  <c r="H27" i="2"/>
  <c r="H26" i="2"/>
  <c r="H25" i="2"/>
  <c r="H24" i="2"/>
  <c r="J10" i="2"/>
  <c r="J14" i="2" s="1"/>
  <c r="J17" i="2" s="1"/>
  <c r="J19" i="2" s="1"/>
  <c r="J21" i="2" s="1"/>
  <c r="J8" i="2"/>
  <c r="I8" i="2"/>
  <c r="I10" i="2" s="1"/>
  <c r="I14" i="2" s="1"/>
  <c r="I17" i="2" s="1"/>
  <c r="I19" i="2" s="1"/>
  <c r="I21" i="2" s="1"/>
  <c r="G8" i="2"/>
  <c r="G10" i="2" s="1"/>
  <c r="G14" i="2" s="1"/>
  <c r="G17" i="2" s="1"/>
  <c r="G19" i="2" s="1"/>
  <c r="G21" i="2" s="1"/>
  <c r="F8" i="2"/>
  <c r="F10" i="2" s="1"/>
  <c r="F14" i="2" s="1"/>
  <c r="F17" i="2" s="1"/>
  <c r="F19" i="2" s="1"/>
  <c r="F21" i="2" s="1"/>
  <c r="E8" i="2"/>
  <c r="E10" i="2" s="1"/>
  <c r="E14" i="2" s="1"/>
  <c r="E17" i="2" s="1"/>
  <c r="E19" i="2" s="1"/>
  <c r="E21" i="2" s="1"/>
  <c r="D8" i="2"/>
  <c r="D10" i="2" s="1"/>
  <c r="D14" i="2" s="1"/>
  <c r="D17" i="2" s="1"/>
  <c r="D19" i="2" s="1"/>
  <c r="D21" i="2" s="1"/>
  <c r="C8" i="2"/>
  <c r="C10" i="2" s="1"/>
  <c r="C14" i="2" s="1"/>
  <c r="C17" i="2" s="1"/>
  <c r="C19" i="2" s="1"/>
  <c r="C21" i="2" s="1"/>
  <c r="H8" i="2"/>
  <c r="H10" i="2" s="1"/>
  <c r="H14" i="2" s="1"/>
  <c r="I7" i="1"/>
  <c r="I5" i="1"/>
  <c r="I4" i="1"/>
  <c r="H17" i="2" l="1"/>
  <c r="H19" i="2" s="1"/>
  <c r="H21" i="2" s="1"/>
</calcChain>
</file>

<file path=xl/sharedStrings.xml><?xml version="1.0" encoding="utf-8"?>
<sst xmlns="http://schemas.openxmlformats.org/spreadsheetml/2006/main" count="50" uniqueCount="47">
  <si>
    <t>KLAC</t>
  </si>
  <si>
    <t>numbers in mio USD</t>
  </si>
  <si>
    <t>Price</t>
  </si>
  <si>
    <t>Shares</t>
  </si>
  <si>
    <t>MC</t>
  </si>
  <si>
    <t>Cash</t>
  </si>
  <si>
    <t>Debt</t>
  </si>
  <si>
    <t>EV</t>
  </si>
  <si>
    <t>KLA Corporation</t>
  </si>
  <si>
    <t>IR</t>
  </si>
  <si>
    <t>FQ225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</si>
  <si>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</si>
  <si>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</si>
  <si>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</si>
  <si>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</si>
  <si>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</si>
  <si>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</si>
  <si>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</si>
  <si>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</si>
  <si>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</si>
  <si>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Product</t>
  </si>
  <si>
    <t>Service</t>
  </si>
  <si>
    <t>Revenue</t>
  </si>
  <si>
    <t>COGS</t>
  </si>
  <si>
    <t>Gross Profit</t>
  </si>
  <si>
    <t>R&amp;D</t>
  </si>
  <si>
    <t>SG&amp;A</t>
  </si>
  <si>
    <t>Impairment of Intangibles</t>
  </si>
  <si>
    <t>Operating Income</t>
  </si>
  <si>
    <t>Interest Expenses</t>
  </si>
  <si>
    <t>Other Expenses</t>
  </si>
  <si>
    <t>Pretax Income</t>
  </si>
  <si>
    <t xml:space="preserve">Tax Expense </t>
  </si>
  <si>
    <t>Net Income</t>
  </si>
  <si>
    <t>EPS</t>
  </si>
  <si>
    <t>Semiconductor Process Control</t>
  </si>
  <si>
    <t>Specialty Semiconductor Process</t>
  </si>
  <si>
    <t>PCB and Component Inspections</t>
  </si>
  <si>
    <t>Semiconductor Control Growth</t>
  </si>
  <si>
    <t>Speciality Semiconductor Growth</t>
  </si>
  <si>
    <t>PCB &amp; Compenent  Growth</t>
  </si>
  <si>
    <t>Product Growth</t>
  </si>
  <si>
    <t>Service Growth</t>
  </si>
  <si>
    <t xml:space="preserve">Revenue Growth 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</si>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</sst>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3" fontId="4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C5AB-F0A4-4727-B856-49A6FF2F3DE0}">
  <dimension ref="A1:J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42578125" style="2" customWidth="1"/>
    <col min="2" max="16384" width="9.140625" style="2"/>
  </cols>
  <sheetData>
    <row r="1" spans="1:10" x14ac:dyDescent="0.2">
      <c r="A1" s="1" t="s">
        <v>8</v>
      </c>
    </row>
    <row r="2" spans="1:10" x14ac:dyDescent="0.2">
      <c r="A2" s="2" t="s">
        <v>1</v>
      </c>
      <c r="H2" s="2" t="s">
        <v>2</v>
      </c>
      <c r="I2" s="2">
        <v>739.7</v>
      </c>
    </row>
    <row r="3" spans="1:10" x14ac:dyDescent="0.2">
      <c r="H3" s="2" t="s">
        <v>3</v>
      </c>
      <c r="I3" s="3">
        <v>132.88674599999999</v>
      </c>
      <c r="J3" s="4" t="s">
        <v>10</v>
      </c>
    </row>
    <row r="4" spans="1:10" x14ac:dyDescent="0.2">
      <c r="B4" s="2" t="s">
        <v>0</v>
      </c>
      <c r="H4" s="2" t="s">
        <v>4</v>
      </c>
      <c r="I4" s="3">
        <f>+I2*I3</f>
        <v>98296.326016199993</v>
      </c>
    </row>
    <row r="5" spans="1:10" x14ac:dyDescent="0.2">
      <c r="B5" s="2" t="s">
        <v>9</v>
      </c>
      <c r="H5" s="2" t="s">
        <v>5</v>
      </c>
      <c r="I5" s="3">
        <f>1838.278+1942.127</f>
        <v>3780.4049999999997</v>
      </c>
      <c r="J5" s="4" t="s">
        <v>10</v>
      </c>
    </row>
    <row r="6" spans="1:10" x14ac:dyDescent="0.2">
      <c r="H6" s="2" t="s">
        <v>6</v>
      </c>
      <c r="I6" s="3">
        <v>5882.3869999999997</v>
      </c>
      <c r="J6" s="4" t="s">
        <v>10</v>
      </c>
    </row>
    <row r="7" spans="1:10" x14ac:dyDescent="0.2">
      <c r="H7" s="2" t="s">
        <v>7</v>
      </c>
      <c r="I7" s="3">
        <f>+I4-I5+I6</f>
        <v>100398.3080162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A590-AE35-4FCD-B95D-786A4658027A}">
  <dimension ref="A1:BF429"/>
  <sheetViews>
    <sheetView zoomScale="200" zoomScaleNormal="200" workbookViewId="0">
      <pane xSplit="2" ySplit="2" topLeftCell="F15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30.7109375" style="2" bestFit="1" customWidth="1"/>
    <col min="3" max="16384" width="9.140625" style="2"/>
  </cols>
  <sheetData>
    <row r="1" spans="1:58" x14ac:dyDescent="0.2">
      <c r="A1" s="5" t="s">
        <v>11</v>
      </c>
    </row>
    <row r="2" spans="1:58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</row>
    <row r="3" spans="1:58" x14ac:dyDescent="0.2">
      <c r="B3" s="2" t="s">
        <v>35</v>
      </c>
      <c r="C3" s="3"/>
      <c r="D3" s="3">
        <v>2194.0790000000002</v>
      </c>
      <c r="E3" s="3"/>
      <c r="F3" s="3"/>
      <c r="G3" s="3"/>
      <c r="H3" s="3">
        <v>2755.7429999999999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x14ac:dyDescent="0.2">
      <c r="B4" s="2" t="s">
        <v>36</v>
      </c>
      <c r="C4" s="3"/>
      <c r="D4" s="3">
        <v>150.065</v>
      </c>
      <c r="E4" s="3"/>
      <c r="F4" s="3"/>
      <c r="G4" s="3"/>
      <c r="H4" s="3">
        <v>160.40700000000001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</row>
    <row r="5" spans="1:58" x14ac:dyDescent="0.2">
      <c r="B5" s="2" t="s">
        <v>37</v>
      </c>
      <c r="C5" s="3"/>
      <c r="D5" s="3">
        <v>143.03200000000001</v>
      </c>
      <c r="E5" s="3"/>
      <c r="F5" s="3"/>
      <c r="G5" s="3"/>
      <c r="H5" s="3">
        <v>161.08000000000001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x14ac:dyDescent="0.2">
      <c r="B6" s="2" t="s">
        <v>20</v>
      </c>
      <c r="C6" s="3"/>
      <c r="D6" s="3">
        <v>1921.809</v>
      </c>
      <c r="E6" s="3"/>
      <c r="F6" s="3"/>
      <c r="G6" s="3"/>
      <c r="H6" s="3">
        <v>2409.462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x14ac:dyDescent="0.2">
      <c r="B7" s="2" t="s">
        <v>21</v>
      </c>
      <c r="C7" s="3"/>
      <c r="D7" s="3">
        <v>564.91700000000003</v>
      </c>
      <c r="E7" s="3"/>
      <c r="F7" s="3"/>
      <c r="G7" s="3"/>
      <c r="H7" s="3">
        <v>667.38900000000001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x14ac:dyDescent="0.2">
      <c r="B8" s="1" t="s">
        <v>22</v>
      </c>
      <c r="C8" s="6">
        <f t="shared" ref="C8:G8" si="0">+SUM(C6:C7)</f>
        <v>0</v>
      </c>
      <c r="D8" s="6">
        <f t="shared" si="0"/>
        <v>2486.7260000000001</v>
      </c>
      <c r="E8" s="6">
        <f t="shared" si="0"/>
        <v>0</v>
      </c>
      <c r="F8" s="6">
        <f t="shared" si="0"/>
        <v>0</v>
      </c>
      <c r="G8" s="6">
        <f t="shared" si="0"/>
        <v>0</v>
      </c>
      <c r="H8" s="6">
        <f>+SUM(H6:H7)</f>
        <v>3076.8510000000001</v>
      </c>
      <c r="I8" s="6">
        <f t="shared" ref="I8:J8" si="1">+SUM(I6:I7)</f>
        <v>0</v>
      </c>
      <c r="J8" s="6">
        <f t="shared" si="1"/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x14ac:dyDescent="0.2">
      <c r="B9" s="2" t="s">
        <v>23</v>
      </c>
      <c r="C9" s="3"/>
      <c r="D9" s="3">
        <v>976.74599999999998</v>
      </c>
      <c r="E9" s="3"/>
      <c r="F9" s="3"/>
      <c r="G9" s="3"/>
      <c r="H9" s="3">
        <v>1221.461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x14ac:dyDescent="0.2">
      <c r="B10" s="2" t="s">
        <v>24</v>
      </c>
      <c r="C10" s="3">
        <f t="shared" ref="C10:G10" si="2">+C8-C9</f>
        <v>0</v>
      </c>
      <c r="D10" s="3">
        <f t="shared" si="2"/>
        <v>1509.98</v>
      </c>
      <c r="E10" s="3">
        <f t="shared" si="2"/>
        <v>0</v>
      </c>
      <c r="F10" s="3">
        <f t="shared" si="2"/>
        <v>0</v>
      </c>
      <c r="G10" s="3">
        <f t="shared" si="2"/>
        <v>0</v>
      </c>
      <c r="H10" s="3">
        <f>+H8-H9</f>
        <v>1855.39</v>
      </c>
      <c r="I10" s="3">
        <f t="shared" ref="I10:J10" si="3">+I8-I9</f>
        <v>0</v>
      </c>
      <c r="J10" s="3">
        <f t="shared" si="3"/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x14ac:dyDescent="0.2">
      <c r="B11" s="2" t="s">
        <v>25</v>
      </c>
      <c r="C11" s="3"/>
      <c r="D11" s="3">
        <v>320.41800000000001</v>
      </c>
      <c r="E11" s="3"/>
      <c r="F11" s="3"/>
      <c r="G11" s="3"/>
      <c r="H11" s="3">
        <v>346.15699999999998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x14ac:dyDescent="0.2">
      <c r="B12" s="2" t="s">
        <v>26</v>
      </c>
      <c r="C12" s="3"/>
      <c r="D12" s="3">
        <v>237.244</v>
      </c>
      <c r="E12" s="3"/>
      <c r="F12" s="3"/>
      <c r="G12" s="3"/>
      <c r="H12" s="3">
        <v>267.08100000000002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x14ac:dyDescent="0.2">
      <c r="B13" s="2" t="s">
        <v>27</v>
      </c>
      <c r="C13" s="3"/>
      <c r="D13" s="3">
        <v>219</v>
      </c>
      <c r="E13" s="3"/>
      <c r="F13" s="3"/>
      <c r="G13" s="3"/>
      <c r="H13" s="3">
        <v>239.1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x14ac:dyDescent="0.2">
      <c r="B14" s="2" t="s">
        <v>28</v>
      </c>
      <c r="C14" s="3">
        <f t="shared" ref="C14:G14" si="4">+C10-SUM(C11:C13)</f>
        <v>0</v>
      </c>
      <c r="D14" s="3">
        <f t="shared" si="4"/>
        <v>733.31799999999998</v>
      </c>
      <c r="E14" s="3">
        <f t="shared" si="4"/>
        <v>0</v>
      </c>
      <c r="F14" s="3">
        <f t="shared" si="4"/>
        <v>0</v>
      </c>
      <c r="G14" s="3">
        <f t="shared" si="4"/>
        <v>0</v>
      </c>
      <c r="H14" s="3">
        <f>+H10-SUM(H11:H13)</f>
        <v>1003.052</v>
      </c>
      <c r="I14" s="3">
        <f t="shared" ref="I14:J14" si="5">+I10-SUM(I11:I13)</f>
        <v>0</v>
      </c>
      <c r="J14" s="3">
        <f t="shared" si="5"/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x14ac:dyDescent="0.2">
      <c r="B15" s="2" t="s">
        <v>29</v>
      </c>
      <c r="C15" s="3"/>
      <c r="D15" s="3">
        <v>74.201999999999998</v>
      </c>
      <c r="E15" s="3"/>
      <c r="F15" s="3"/>
      <c r="G15" s="3"/>
      <c r="H15" s="3">
        <v>74.980999999999995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x14ac:dyDescent="0.2">
      <c r="B16" s="2" t="s">
        <v>30</v>
      </c>
      <c r="C16" s="3"/>
      <c r="D16" s="3">
        <v>-32.154000000000003</v>
      </c>
      <c r="E16" s="3"/>
      <c r="F16" s="3"/>
      <c r="G16" s="3"/>
      <c r="H16" s="3">
        <v>-44.457999999999998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2:58" x14ac:dyDescent="0.2">
      <c r="B17" s="2" t="s">
        <v>31</v>
      </c>
      <c r="C17" s="3">
        <f t="shared" ref="C17:G17" si="6">+C14-SUM(C15:C16)</f>
        <v>0</v>
      </c>
      <c r="D17" s="3">
        <f t="shared" si="6"/>
        <v>691.27</v>
      </c>
      <c r="E17" s="3">
        <f t="shared" si="6"/>
        <v>0</v>
      </c>
      <c r="F17" s="3">
        <f t="shared" si="6"/>
        <v>0</v>
      </c>
      <c r="G17" s="3">
        <f t="shared" si="6"/>
        <v>0</v>
      </c>
      <c r="H17" s="3">
        <f>+H14-SUM(H15:H16)</f>
        <v>972.529</v>
      </c>
      <c r="I17" s="3">
        <f t="shared" ref="I17:J17" si="7">+I14-SUM(I15:I16)</f>
        <v>0</v>
      </c>
      <c r="J17" s="3">
        <f t="shared" si="7"/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2:58" x14ac:dyDescent="0.2">
      <c r="B18" s="2" t="s">
        <v>32</v>
      </c>
      <c r="C18" s="3"/>
      <c r="D18" s="3">
        <v>108.736</v>
      </c>
      <c r="E18" s="3"/>
      <c r="F18" s="3"/>
      <c r="G18" s="3"/>
      <c r="H18" s="3">
        <v>148.00200000000001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2:58" x14ac:dyDescent="0.2">
      <c r="B19" s="2" t="s">
        <v>33</v>
      </c>
      <c r="C19" s="3">
        <f t="shared" ref="C19:G19" si="8">+C17-C18</f>
        <v>0</v>
      </c>
      <c r="D19" s="3">
        <f t="shared" si="8"/>
        <v>582.53399999999999</v>
      </c>
      <c r="E19" s="3">
        <f t="shared" si="8"/>
        <v>0</v>
      </c>
      <c r="F19" s="3">
        <f t="shared" si="8"/>
        <v>0</v>
      </c>
      <c r="G19" s="3">
        <f t="shared" si="8"/>
        <v>0</v>
      </c>
      <c r="H19" s="3">
        <f>+H17-H18</f>
        <v>824.52700000000004</v>
      </c>
      <c r="I19" s="3">
        <f t="shared" ref="I19:J19" si="9">+I17-I18</f>
        <v>0</v>
      </c>
      <c r="J19" s="3">
        <f t="shared" si="9"/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2:58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2:58" x14ac:dyDescent="0.2">
      <c r="B21" s="2" t="s">
        <v>34</v>
      </c>
      <c r="C21" s="7" t="e">
        <f t="shared" ref="C21:I21" si="10">+C19/C22</f>
        <v>#DIV/0!</v>
      </c>
      <c r="D21" s="7">
        <f t="shared" si="10"/>
        <v>4.2979068755118455</v>
      </c>
      <c r="E21" s="7" t="e">
        <f t="shared" si="10"/>
        <v>#DIV/0!</v>
      </c>
      <c r="F21" s="7" t="e">
        <f t="shared" si="10"/>
        <v>#DIV/0!</v>
      </c>
      <c r="G21" s="7" t="e">
        <f t="shared" si="10"/>
        <v>#DIV/0!</v>
      </c>
      <c r="H21" s="7">
        <f t="shared" si="10"/>
        <v>6.1842462516969556</v>
      </c>
      <c r="I21" s="7" t="e">
        <f t="shared" si="10"/>
        <v>#DIV/0!</v>
      </c>
      <c r="J21" s="7" t="e">
        <f>+J19/J22</f>
        <v>#DIV/0!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2:58" x14ac:dyDescent="0.2">
      <c r="B22" s="2" t="s">
        <v>3</v>
      </c>
      <c r="C22" s="3"/>
      <c r="D22" s="3">
        <v>135.53899999999999</v>
      </c>
      <c r="E22" s="3"/>
      <c r="F22" s="3"/>
      <c r="G22" s="3"/>
      <c r="H22" s="3">
        <v>133.327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2:58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2:58" x14ac:dyDescent="0.2">
      <c r="B24" s="2" t="s">
        <v>38</v>
      </c>
      <c r="C24" s="3"/>
      <c r="D24" s="3"/>
      <c r="E24" s="3"/>
      <c r="F24" s="3"/>
      <c r="G24" s="8" t="e">
        <f>+G3/C3-1</f>
        <v>#DIV/0!</v>
      </c>
      <c r="H24" s="8">
        <f>+H3/D3-1</f>
        <v>0.25599078246498852</v>
      </c>
      <c r="I24" s="8" t="e">
        <f t="shared" ref="I24:J29" si="11">+I3/E3-1</f>
        <v>#DIV/0!</v>
      </c>
      <c r="J24" s="8" t="e">
        <f t="shared" si="11"/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2:58" x14ac:dyDescent="0.2">
      <c r="B25" s="2" t="s">
        <v>39</v>
      </c>
      <c r="C25" s="3"/>
      <c r="D25" s="3"/>
      <c r="E25" s="3"/>
      <c r="F25" s="3"/>
      <c r="G25" s="8" t="e">
        <f t="shared" ref="G25:H29" si="12">+G4/C4-1</f>
        <v>#DIV/0!</v>
      </c>
      <c r="H25" s="8">
        <f t="shared" si="12"/>
        <v>6.8916802718821835E-2</v>
      </c>
      <c r="I25" s="8" t="e">
        <f t="shared" si="11"/>
        <v>#DIV/0!</v>
      </c>
      <c r="J25" s="8" t="e">
        <f t="shared" si="11"/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2:58" x14ac:dyDescent="0.2">
      <c r="B26" s="2" t="s">
        <v>40</v>
      </c>
      <c r="C26" s="3"/>
      <c r="D26" s="3"/>
      <c r="E26" s="3"/>
      <c r="F26" s="3"/>
      <c r="G26" s="8" t="e">
        <f t="shared" si="12"/>
        <v>#DIV/0!</v>
      </c>
      <c r="H26" s="8">
        <f t="shared" si="12"/>
        <v>0.12618155377817541</v>
      </c>
      <c r="I26" s="8" t="e">
        <f t="shared" si="11"/>
        <v>#DIV/0!</v>
      </c>
      <c r="J26" s="8" t="e">
        <f t="shared" si="11"/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2:58" x14ac:dyDescent="0.2">
      <c r="B27" s="2" t="s">
        <v>41</v>
      </c>
      <c r="C27" s="3"/>
      <c r="D27" s="3"/>
      <c r="E27" s="3"/>
      <c r="F27" s="3"/>
      <c r="G27" s="8" t="e">
        <f t="shared" si="12"/>
        <v>#DIV/0!</v>
      </c>
      <c r="H27" s="8">
        <f t="shared" si="12"/>
        <v>0.25374686037998573</v>
      </c>
      <c r="I27" s="8" t="e">
        <f t="shared" si="11"/>
        <v>#DIV/0!</v>
      </c>
      <c r="J27" s="8" t="e">
        <f t="shared" si="11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2:58" x14ac:dyDescent="0.2">
      <c r="B28" s="2" t="s">
        <v>42</v>
      </c>
      <c r="C28" s="3"/>
      <c r="D28" s="3"/>
      <c r="E28" s="3"/>
      <c r="F28" s="3"/>
      <c r="G28" s="8" t="e">
        <f t="shared" si="12"/>
        <v>#DIV/0!</v>
      </c>
      <c r="H28" s="8">
        <f t="shared" si="12"/>
        <v>0.18139301879745151</v>
      </c>
      <c r="I28" s="8" t="e">
        <f t="shared" si="11"/>
        <v>#DIV/0!</v>
      </c>
      <c r="J28" s="8" t="e">
        <f t="shared" si="11"/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2:58" x14ac:dyDescent="0.2">
      <c r="B29" s="2" t="s">
        <v>43</v>
      </c>
      <c r="C29" s="3"/>
      <c r="D29" s="3"/>
      <c r="E29" s="3"/>
      <c r="F29" s="3"/>
      <c r="G29" s="8" t="e">
        <f t="shared" si="12"/>
        <v>#DIV/0!</v>
      </c>
      <c r="H29" s="8">
        <f t="shared" si="12"/>
        <v>0.23731002128903622</v>
      </c>
      <c r="I29" s="8" t="e">
        <f t="shared" si="11"/>
        <v>#DIV/0!</v>
      </c>
      <c r="J29" s="8" t="e">
        <f t="shared" si="11"/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2:58" x14ac:dyDescent="0.2">
      <c r="B30" s="2" t="s">
        <v>44</v>
      </c>
      <c r="C30" s="8" t="e">
        <f t="shared" ref="C30:G30" si="13">+C10/C8</f>
        <v>#DIV/0!</v>
      </c>
      <c r="D30" s="8">
        <f t="shared" si="13"/>
        <v>0.60721607446900061</v>
      </c>
      <c r="E30" s="8" t="e">
        <f t="shared" si="13"/>
        <v>#DIV/0!</v>
      </c>
      <c r="F30" s="8" t="e">
        <f t="shared" si="13"/>
        <v>#DIV/0!</v>
      </c>
      <c r="G30" s="8" t="e">
        <f t="shared" si="13"/>
        <v>#DIV/0!</v>
      </c>
      <c r="H30" s="8">
        <f>+H10/H8</f>
        <v>0.60301587564688708</v>
      </c>
      <c r="I30" s="8" t="e">
        <f t="shared" ref="I30:J30" si="14">+I10/I8</f>
        <v>#DIV/0!</v>
      </c>
      <c r="J30" s="8" t="e">
        <f t="shared" si="14"/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2:58" x14ac:dyDescent="0.2">
      <c r="B31" s="2" t="s">
        <v>45</v>
      </c>
      <c r="C31" s="8" t="e">
        <f t="shared" ref="C31:G31" si="15">+C14/C8</f>
        <v>#DIV/0!</v>
      </c>
      <c r="D31" s="8">
        <f t="shared" si="15"/>
        <v>0.29489296367995504</v>
      </c>
      <c r="E31" s="8" t="e">
        <f t="shared" si="15"/>
        <v>#DIV/0!</v>
      </c>
      <c r="F31" s="8" t="e">
        <f t="shared" si="15"/>
        <v>#DIV/0!</v>
      </c>
      <c r="G31" s="8" t="e">
        <f t="shared" si="15"/>
        <v>#DIV/0!</v>
      </c>
      <c r="H31" s="8">
        <f>+H14/H8</f>
        <v>0.32599953653914343</v>
      </c>
      <c r="I31" s="8" t="e">
        <f t="shared" ref="I31:J31" si="16">+I14/I8</f>
        <v>#DIV/0!</v>
      </c>
      <c r="J31" s="8" t="e">
        <f t="shared" si="16"/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2:58" x14ac:dyDescent="0.2">
      <c r="B32" s="2" t="s">
        <v>46</v>
      </c>
      <c r="C32" s="8" t="e">
        <f t="shared" ref="C32:G32" si="17">+C18/C17</f>
        <v>#DIV/0!</v>
      </c>
      <c r="D32" s="8">
        <f t="shared" si="17"/>
        <v>0.15729888466156497</v>
      </c>
      <c r="E32" s="8" t="e">
        <f t="shared" si="17"/>
        <v>#DIV/0!</v>
      </c>
      <c r="F32" s="8" t="e">
        <f t="shared" si="17"/>
        <v>#DIV/0!</v>
      </c>
      <c r="G32" s="8" t="e">
        <f t="shared" si="17"/>
        <v>#DIV/0!</v>
      </c>
      <c r="H32" s="8">
        <f>+H18/H17</f>
        <v>0.15218260843635512</v>
      </c>
      <c r="I32" s="8" t="e">
        <f t="shared" ref="I32:J32" si="18">+I18/I17</f>
        <v>#DIV/0!</v>
      </c>
      <c r="J32" s="8" t="e">
        <f t="shared" si="18"/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3:58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3:58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3:58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3:58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3:58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3:58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3:58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3:58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3:58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3:5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3:58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3:58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3:5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3:58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3:5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3:5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3:5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3:5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3:5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3:5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spans="3:5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3:5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spans="3:5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3:5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spans="3:5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3:5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spans="3:5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3:5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3:5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3:5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spans="3:5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spans="3:5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spans="3:5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spans="3:5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spans="3:5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spans="3:5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spans="3:5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  <row r="70" spans="3:5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</row>
    <row r="71" spans="3:5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</row>
    <row r="72" spans="3:5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</row>
    <row r="73" spans="3:5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</row>
    <row r="74" spans="3:5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</row>
    <row r="75" spans="3:5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</row>
    <row r="76" spans="3:5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</row>
    <row r="77" spans="3:5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</row>
    <row r="78" spans="3:5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</row>
    <row r="79" spans="3:5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</row>
    <row r="80" spans="3:5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</row>
    <row r="81" spans="3:5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</row>
    <row r="82" spans="3:5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</row>
    <row r="83" spans="3:5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</row>
    <row r="84" spans="3:5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</row>
    <row r="85" spans="3:5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3:5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</row>
    <row r="87" spans="3:5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</row>
    <row r="88" spans="3:5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</row>
    <row r="89" spans="3:5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spans="3:5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</row>
    <row r="91" spans="3:5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</row>
    <row r="92" spans="3:5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</row>
    <row r="93" spans="3:5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spans="3:5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</row>
    <row r="95" spans="3:5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spans="3:5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</row>
    <row r="97" spans="3:5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</row>
    <row r="98" spans="3:5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</row>
    <row r="99" spans="3:5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spans="3:5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</row>
    <row r="101" spans="3:5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3:5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3:5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3:5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3:5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3:5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3:5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3:5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3:5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3:5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3:5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3:5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3:5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3:5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3:5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3:5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3:5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3:5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3:5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3:5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3:5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3:5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3:5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3:5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3:5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3:5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3:5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3:5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3:5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3:5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3:5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3:5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3:5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3:5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3:5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3:5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3:5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3:5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3:5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3:5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3:5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3:5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3:5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3:5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3:5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3:5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3:5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3:5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3:5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3:5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3:5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3:5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3:5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3:5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3:5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3:5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3:5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3:5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spans="3:5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3:5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3:5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3:5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3:5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3:5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3:5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3:5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3:5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3:5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3:5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3:5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3:5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3:5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3:5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3:5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</row>
    <row r="175" spans="3:5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</row>
    <row r="176" spans="3:5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</row>
    <row r="177" spans="3:5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</row>
    <row r="178" spans="3:5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</row>
    <row r="179" spans="3:5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</row>
    <row r="180" spans="3:5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</row>
    <row r="181" spans="3:5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</row>
    <row r="182" spans="3:5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</row>
    <row r="183" spans="3:5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</row>
    <row r="184" spans="3:5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spans="3:5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spans="3:5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</row>
    <row r="187" spans="3:5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spans="3:5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spans="3:5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</row>
    <row r="190" spans="3:5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</row>
    <row r="191" spans="3:5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</row>
    <row r="192" spans="3:5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</row>
    <row r="193" spans="3:5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</row>
    <row r="194" spans="3:5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</row>
    <row r="195" spans="3:5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</row>
    <row r="196" spans="3:5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</row>
    <row r="197" spans="3:5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</row>
    <row r="198" spans="3:5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</row>
    <row r="199" spans="3:5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</row>
    <row r="200" spans="3:5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</row>
    <row r="201" spans="3:5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</row>
    <row r="202" spans="3:5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</row>
    <row r="203" spans="3:5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</row>
    <row r="204" spans="3:5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</row>
    <row r="205" spans="3:5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</row>
    <row r="206" spans="3:5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</row>
    <row r="207" spans="3:58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3:58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3:58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3:58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3:58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3:58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3:58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3:58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3:58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3:58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3:58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3:58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3:58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3:58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3:58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3:58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3:58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3:58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3:58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3:58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3:58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3:58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3:58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3:58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3:58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3:58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3:58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3:58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3:58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3:58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3:58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3:58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spans="3:58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3:58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spans="3:58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3:58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spans="3:58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3:58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spans="3:58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3:58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spans="3:58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3:58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3:58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3:58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3:58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3:58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3:58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3:58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3:58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3:58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3:58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3:58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3:58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3:58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spans="3:58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3:58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spans="3:58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3:58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3:58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3:58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3:58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3:58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spans="3:58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3:58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spans="3:58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3:58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3:58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3:58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3:58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3:58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</row>
    <row r="277" spans="3:58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</row>
    <row r="278" spans="3:58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</row>
    <row r="279" spans="3:58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</row>
    <row r="280" spans="3:58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</row>
    <row r="281" spans="3:58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</row>
    <row r="282" spans="3:58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</row>
    <row r="283" spans="3:58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</row>
    <row r="284" spans="3:58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</row>
    <row r="285" spans="3:58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</row>
    <row r="286" spans="3:58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</row>
    <row r="287" spans="3:58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</row>
    <row r="288" spans="3:58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</row>
    <row r="289" spans="3:58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</row>
    <row r="290" spans="3:58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</row>
    <row r="291" spans="3:58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</row>
    <row r="292" spans="3:58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</row>
    <row r="293" spans="3:58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</row>
    <row r="294" spans="3:58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</row>
    <row r="295" spans="3:58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</row>
    <row r="296" spans="3:58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</row>
    <row r="297" spans="3:58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</row>
    <row r="298" spans="3:58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</row>
    <row r="299" spans="3:58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</row>
    <row r="300" spans="3:58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</row>
    <row r="301" spans="3:58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</row>
    <row r="302" spans="3:58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</row>
    <row r="303" spans="3:58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</row>
    <row r="304" spans="3:58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</row>
    <row r="305" spans="3:58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</row>
    <row r="306" spans="3:58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</row>
    <row r="307" spans="3:58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</row>
    <row r="308" spans="3:58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</row>
    <row r="309" spans="3:58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</row>
    <row r="310" spans="3:58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</row>
    <row r="311" spans="3:58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</row>
    <row r="312" spans="3:58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</row>
    <row r="313" spans="3:58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</row>
    <row r="314" spans="3:58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</row>
    <row r="315" spans="3:58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</row>
    <row r="316" spans="3:58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</row>
    <row r="317" spans="3:58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</row>
    <row r="318" spans="3:58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</row>
    <row r="319" spans="3:58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</row>
    <row r="320" spans="3:58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</row>
    <row r="321" spans="3:58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</row>
    <row r="322" spans="3:58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</row>
    <row r="323" spans="3:58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</row>
    <row r="324" spans="3:58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</row>
    <row r="325" spans="3:58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</row>
    <row r="326" spans="3:58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</row>
    <row r="327" spans="3:58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</row>
    <row r="328" spans="3:58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</row>
    <row r="329" spans="3:58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</row>
    <row r="330" spans="3:58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</row>
    <row r="331" spans="3:58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</row>
    <row r="332" spans="3:58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</row>
    <row r="333" spans="3:58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</row>
    <row r="334" spans="3:58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</row>
    <row r="335" spans="3:58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</row>
    <row r="336" spans="3:58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</row>
    <row r="337" spans="3:58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</row>
    <row r="338" spans="3:58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</row>
    <row r="339" spans="3:58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</row>
    <row r="340" spans="3:58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</row>
    <row r="341" spans="3:58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</row>
    <row r="342" spans="3:58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</row>
    <row r="343" spans="3:58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</row>
    <row r="344" spans="3:58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</row>
    <row r="345" spans="3:58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</row>
    <row r="346" spans="3:58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</row>
    <row r="347" spans="3:58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</row>
    <row r="348" spans="3:58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</row>
    <row r="349" spans="3:58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</row>
    <row r="350" spans="3:58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</row>
    <row r="351" spans="3:58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</row>
    <row r="352" spans="3:58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</row>
    <row r="353" spans="3:58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</row>
    <row r="354" spans="3:58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</row>
    <row r="355" spans="3:58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</row>
    <row r="356" spans="3:58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</row>
    <row r="357" spans="3:58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</row>
    <row r="358" spans="3:58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</row>
    <row r="359" spans="3:58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</row>
    <row r="360" spans="3:58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</row>
    <row r="361" spans="3:58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</row>
    <row r="362" spans="3:58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</row>
    <row r="363" spans="3:58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</row>
    <row r="364" spans="3:58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</row>
    <row r="365" spans="3:58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</row>
    <row r="366" spans="3:58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</row>
    <row r="367" spans="3:58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</row>
    <row r="368" spans="3:58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</row>
    <row r="369" spans="3:58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</row>
    <row r="370" spans="3:58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</row>
    <row r="371" spans="3:58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</row>
    <row r="372" spans="3:58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</row>
    <row r="373" spans="3:58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</row>
    <row r="374" spans="3:58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</row>
    <row r="375" spans="3:58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</row>
    <row r="376" spans="3:58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</row>
    <row r="377" spans="3:58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</row>
    <row r="378" spans="3:58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</row>
    <row r="379" spans="3:58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</row>
    <row r="380" spans="3:58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</row>
    <row r="381" spans="3:58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</row>
    <row r="382" spans="3:58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</row>
    <row r="383" spans="3:58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</row>
    <row r="384" spans="3:58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</row>
    <row r="385" spans="3:58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</row>
    <row r="386" spans="3:58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</row>
    <row r="387" spans="3:58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</row>
    <row r="388" spans="3:58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</row>
    <row r="389" spans="3:58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</row>
    <row r="390" spans="3:58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</row>
    <row r="391" spans="3:58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</row>
    <row r="392" spans="3:58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</row>
    <row r="393" spans="3:58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</row>
    <row r="394" spans="3:58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</row>
    <row r="395" spans="3:58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</row>
    <row r="396" spans="3:58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</row>
    <row r="397" spans="3:58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</row>
    <row r="398" spans="3:58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</row>
    <row r="399" spans="3:58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</row>
    <row r="400" spans="3:58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</row>
    <row r="401" spans="3:58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</row>
    <row r="402" spans="3:58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</row>
    <row r="403" spans="3:58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</row>
    <row r="404" spans="3:58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</row>
    <row r="405" spans="3:58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</row>
    <row r="406" spans="3:58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</row>
    <row r="407" spans="3:58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</row>
    <row r="408" spans="3:58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</row>
    <row r="409" spans="3:58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</row>
    <row r="410" spans="3:58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</row>
    <row r="411" spans="3:58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</row>
    <row r="412" spans="3:58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</row>
    <row r="413" spans="3:58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</row>
    <row r="414" spans="3:58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</row>
    <row r="415" spans="3:58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</row>
    <row r="416" spans="3:58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</row>
    <row r="417" spans="3:58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</row>
    <row r="418" spans="3:58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</row>
    <row r="419" spans="3:58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</row>
    <row r="420" spans="3:58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</row>
    <row r="421" spans="3:58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</row>
    <row r="422" spans="3:58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</row>
    <row r="423" spans="3:58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</row>
    <row r="424" spans="3:58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</row>
    <row r="425" spans="3:58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</row>
    <row r="426" spans="3:58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</row>
    <row r="427" spans="3:58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</row>
    <row r="428" spans="3:58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</row>
    <row r="429" spans="3:58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</row>
  </sheetData>
  <hyperlinks>
    <hyperlink ref="A1" location="Main!A1" display="Main" xr:uid="{0790E470-7E83-44BB-89B7-88BEA4A337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2025-02-04T12:17:16Z</dcterms:created>
  <dcterms:modified xsi:type="dcterms:W3CDTF">2025-09-02T16:37:46Z</dcterms:modified>
</cp:coreProperties>
</file>