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6C612CF-EC9E-4997-99EB-B74A2FCAE035}" xr6:coauthVersionLast="47" xr6:coauthVersionMax="47" xr10:uidLastSave="{00000000-0000-0000-0000-000000000000}"/>
  <bookViews>
    <workbookView xWindow="225" yWindow="1950" windowWidth="38175" windowHeight="15240" xr2:uid="{9A4C1494-92F4-423D-A720-3E11E457557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2" l="1"/>
  <c r="I28" i="2"/>
  <c r="H28" i="2"/>
  <c r="G28" i="2"/>
  <c r="J15" i="2"/>
  <c r="J29" i="2" s="1"/>
  <c r="I15" i="2"/>
  <c r="I29" i="2" s="1"/>
  <c r="H15" i="2"/>
  <c r="H29" i="2" s="1"/>
  <c r="F15" i="2"/>
  <c r="F29" i="2" s="1"/>
  <c r="E15" i="2"/>
  <c r="E29" i="2" s="1"/>
  <c r="D15" i="2"/>
  <c r="D29" i="2" s="1"/>
  <c r="C15" i="2"/>
  <c r="C19" i="2" s="1"/>
  <c r="C21" i="2" s="1"/>
  <c r="C23" i="2" s="1"/>
  <c r="C25" i="2" s="1"/>
  <c r="E19" i="2"/>
  <c r="E21" i="2" s="1"/>
  <c r="E23" i="2" s="1"/>
  <c r="E25" i="2" s="1"/>
  <c r="D19" i="2"/>
  <c r="D21" i="2" s="1"/>
  <c r="D23" i="2" s="1"/>
  <c r="D25" i="2" s="1"/>
  <c r="G15" i="2"/>
  <c r="G19" i="2" s="1"/>
  <c r="H7" i="1"/>
  <c r="H6" i="1"/>
  <c r="H4" i="1"/>
  <c r="C30" i="2" l="1"/>
  <c r="F19" i="2"/>
  <c r="F30" i="2" s="1"/>
  <c r="H19" i="2"/>
  <c r="H30" i="2" s="1"/>
  <c r="I19" i="2"/>
  <c r="I30" i="2" s="1"/>
  <c r="J19" i="2"/>
  <c r="G29" i="2"/>
  <c r="C29" i="2"/>
  <c r="H21" i="2"/>
  <c r="H23" i="2" s="1"/>
  <c r="H25" i="2" s="1"/>
  <c r="I21" i="2"/>
  <c r="I23" i="2" s="1"/>
  <c r="I25" i="2" s="1"/>
  <c r="G21" i="2"/>
  <c r="G30" i="2"/>
  <c r="D30" i="2"/>
  <c r="E30" i="2"/>
  <c r="C31" i="2"/>
  <c r="D31" i="2"/>
  <c r="E31" i="2"/>
  <c r="H31" i="2"/>
  <c r="I31" i="2"/>
  <c r="F21" i="2" l="1"/>
  <c r="F23" i="2" s="1"/>
  <c r="F25" i="2" s="1"/>
  <c r="J30" i="2"/>
  <c r="J21" i="2"/>
  <c r="F31" i="2"/>
  <c r="G23" i="2"/>
  <c r="G25" i="2" s="1"/>
  <c r="G31" i="2"/>
  <c r="J23" i="2" l="1"/>
  <c r="J25" i="2" s="1"/>
  <c r="J31" i="2"/>
</calcChain>
</file>

<file path=xl/sharedStrings.xml><?xml version="1.0" encoding="utf-8"?>
<sst xmlns="http://schemas.openxmlformats.org/spreadsheetml/2006/main" count="51" uniqueCount="47">
  <si>
    <t xml:space="preserve">Lam Research </t>
  </si>
  <si>
    <t>numbers in mio USD</t>
  </si>
  <si>
    <t>Price</t>
  </si>
  <si>
    <t>Shares</t>
  </si>
  <si>
    <t>MC</t>
  </si>
  <si>
    <t xml:space="preserve">Cash </t>
  </si>
  <si>
    <t>Debt</t>
  </si>
  <si>
    <t>EV</t>
  </si>
  <si>
    <t>IR</t>
  </si>
  <si>
    <t>LRCX</t>
  </si>
  <si>
    <t>FQ125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</si>
  <si>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</si>
  <si>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</si>
  <si>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</si>
  <si>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</si>
  <si>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</si>
  <si>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</si>
  <si>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</si>
  <si>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</si>
  <si>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</si>
  <si>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</t>
  </si>
  <si>
    <t>COGS</t>
  </si>
  <si>
    <t>Restructuring Charges</t>
  </si>
  <si>
    <t>Gross Profit</t>
  </si>
  <si>
    <t>R&amp;D</t>
  </si>
  <si>
    <t>SGA</t>
  </si>
  <si>
    <t>Operating Income</t>
  </si>
  <si>
    <t>Other Income</t>
  </si>
  <si>
    <t>Pretax Income</t>
  </si>
  <si>
    <t>Tax Expense</t>
  </si>
  <si>
    <t>Net Income</t>
  </si>
  <si>
    <t>EPS</t>
  </si>
  <si>
    <t>Revenue Growth</t>
  </si>
  <si>
    <t xml:space="preserve">Gross Margin </t>
  </si>
  <si>
    <t xml:space="preserve">Operating Margin </t>
  </si>
  <si>
    <t>Tax Rate</t>
  </si>
  <si>
    <t>China Revenue</t>
  </si>
  <si>
    <t>Korea Revenue</t>
  </si>
  <si>
    <t>Taiwan Revenue</t>
  </si>
  <si>
    <t>US Revenue</t>
  </si>
  <si>
    <t>Japan Revenue</t>
  </si>
  <si>
    <t>Southeast Asia Revenue</t>
  </si>
  <si>
    <t>Europe Revenue</t>
  </si>
  <si>
    <t>System Revenue</t>
  </si>
  <si>
    <t>Costumer support Revenue</t>
  </si>
  <si>
    <t>Notes</t>
  </si>
  <si>
    <t>supplier of wafer fabrication to the semiconcuctor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</si>
</sst>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0" fontId="6" fillId="0" borderId="0" xfId="0" applyFont="1"/>
    <xf numFmtId="3" fontId="4" fillId="0" borderId="0" xfId="0" applyNumberFormat="1" applyFont="1"/>
    <xf numFmtId="2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lamresearc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1737-7102-45F5-8174-7F7811ED7BDB}">
  <dimension ref="A1:I9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5703125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  <c r="G2" s="2" t="s">
        <v>2</v>
      </c>
      <c r="H2" s="2">
        <v>73.2</v>
      </c>
    </row>
    <row r="3" spans="1:9" x14ac:dyDescent="0.2">
      <c r="G3" s="2" t="s">
        <v>3</v>
      </c>
      <c r="H3" s="3">
        <v>1286.6849999999999</v>
      </c>
      <c r="I3" s="4" t="s">
        <v>10</v>
      </c>
    </row>
    <row r="4" spans="1:9" x14ac:dyDescent="0.2">
      <c r="B4" s="2" t="s">
        <v>9</v>
      </c>
      <c r="G4" s="2" t="s">
        <v>4</v>
      </c>
      <c r="H4" s="3">
        <f>+H2*H3</f>
        <v>94185.342000000004</v>
      </c>
    </row>
    <row r="5" spans="1:9" x14ac:dyDescent="0.2">
      <c r="B5" s="5" t="s">
        <v>8</v>
      </c>
      <c r="G5" s="2" t="s">
        <v>5</v>
      </c>
      <c r="H5" s="3">
        <v>6067.4709999999995</v>
      </c>
      <c r="I5" s="4" t="s">
        <v>10</v>
      </c>
    </row>
    <row r="6" spans="1:9" x14ac:dyDescent="0.2">
      <c r="G6" s="2" t="s">
        <v>6</v>
      </c>
      <c r="H6" s="3">
        <f>4479.087+504.682</f>
        <v>4983.7690000000002</v>
      </c>
      <c r="I6" s="4" t="s">
        <v>10</v>
      </c>
    </row>
    <row r="7" spans="1:9" x14ac:dyDescent="0.2">
      <c r="G7" s="2" t="s">
        <v>7</v>
      </c>
      <c r="H7" s="3">
        <f>+H4-H5+H6</f>
        <v>93101.64</v>
      </c>
    </row>
    <row r="8" spans="1:9" x14ac:dyDescent="0.2">
      <c r="B8" s="6" t="s">
        <v>45</v>
      </c>
    </row>
    <row r="9" spans="1:9" x14ac:dyDescent="0.2">
      <c r="B9" s="2" t="s">
        <v>46</v>
      </c>
    </row>
  </sheetData>
  <hyperlinks>
    <hyperlink ref="B5" r:id="rId1" xr:uid="{DC1BE0F8-B81D-465F-B1C5-E190C234D8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672F-09B1-44BD-9B34-6A86D06A4728}">
  <dimension ref="A1:BT20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3.28515625" style="2" customWidth="1"/>
    <col min="3" max="16384" width="9.140625" style="2"/>
  </cols>
  <sheetData>
    <row r="1" spans="1:72" x14ac:dyDescent="0.2">
      <c r="A1" s="5" t="s">
        <v>11</v>
      </c>
    </row>
    <row r="2" spans="1:72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</row>
    <row r="3" spans="1:72" x14ac:dyDescent="0.2">
      <c r="B3" s="2" t="s">
        <v>36</v>
      </c>
      <c r="C3" s="3">
        <v>1687.3109999999999</v>
      </c>
      <c r="D3" s="3"/>
      <c r="E3" s="3"/>
      <c r="F3" s="3"/>
      <c r="G3" s="3">
        <v>1558.404</v>
      </c>
      <c r="H3" s="3"/>
      <c r="I3" s="3"/>
      <c r="J3" s="3"/>
      <c r="K3" s="3"/>
    </row>
    <row r="4" spans="1:72" x14ac:dyDescent="0.2">
      <c r="B4" s="2" t="s">
        <v>37</v>
      </c>
      <c r="C4" s="3">
        <v>547.94500000000005</v>
      </c>
      <c r="D4" s="3"/>
      <c r="E4" s="3"/>
      <c r="F4" s="3"/>
      <c r="G4" s="3">
        <v>762.08100000000002</v>
      </c>
      <c r="H4" s="3"/>
      <c r="I4" s="3"/>
      <c r="J4" s="3"/>
      <c r="K4" s="3"/>
    </row>
    <row r="5" spans="1:72" x14ac:dyDescent="0.2">
      <c r="B5" s="2" t="s">
        <v>38</v>
      </c>
      <c r="C5" s="3">
        <v>242.49</v>
      </c>
      <c r="D5" s="3"/>
      <c r="E5" s="3"/>
      <c r="F5" s="3"/>
      <c r="G5" s="3">
        <v>615.36800000000005</v>
      </c>
      <c r="H5" s="3"/>
      <c r="I5" s="3"/>
      <c r="J5" s="3"/>
      <c r="K5" s="3"/>
    </row>
    <row r="6" spans="1:72" x14ac:dyDescent="0.2">
      <c r="B6" s="2" t="s">
        <v>39</v>
      </c>
      <c r="C6" s="3">
        <v>282.22399999999999</v>
      </c>
      <c r="D6" s="3"/>
      <c r="E6" s="3"/>
      <c r="F6" s="3"/>
      <c r="G6" s="3">
        <v>488.38099999999997</v>
      </c>
      <c r="H6" s="3"/>
      <c r="I6" s="3"/>
      <c r="J6" s="3"/>
      <c r="K6" s="3"/>
    </row>
    <row r="7" spans="1:72" x14ac:dyDescent="0.2">
      <c r="B7" s="2" t="s">
        <v>40</v>
      </c>
      <c r="C7" s="3">
        <v>324.52</v>
      </c>
      <c r="D7" s="3"/>
      <c r="E7" s="3"/>
      <c r="F7" s="3"/>
      <c r="G7" s="3">
        <v>301.38600000000002</v>
      </c>
      <c r="H7" s="3"/>
      <c r="I7" s="3"/>
      <c r="J7" s="3"/>
      <c r="K7" s="3"/>
    </row>
    <row r="8" spans="1:72" x14ac:dyDescent="0.2">
      <c r="B8" s="2" t="s">
        <v>41</v>
      </c>
      <c r="C8" s="3">
        <v>159.10300000000001</v>
      </c>
      <c r="D8" s="3"/>
      <c r="E8" s="3"/>
      <c r="F8" s="3"/>
      <c r="G8" s="3">
        <v>244.78899999999999</v>
      </c>
      <c r="H8" s="3"/>
      <c r="I8" s="3"/>
      <c r="J8" s="3"/>
      <c r="K8" s="3"/>
    </row>
    <row r="9" spans="1:72" x14ac:dyDescent="0.2">
      <c r="B9" s="2" t="s">
        <v>42</v>
      </c>
      <c r="C9" s="3">
        <v>238.46899999999999</v>
      </c>
      <c r="D9" s="3"/>
      <c r="E9" s="3"/>
      <c r="F9" s="3"/>
      <c r="G9" s="3">
        <v>197.56700000000001</v>
      </c>
      <c r="H9" s="3"/>
      <c r="I9" s="3"/>
      <c r="J9" s="3"/>
      <c r="K9" s="3"/>
    </row>
    <row r="10" spans="1:72" x14ac:dyDescent="0.2">
      <c r="B10" s="2" t="s">
        <v>43</v>
      </c>
      <c r="C10" s="3">
        <v>2056.6550000000002</v>
      </c>
      <c r="D10" s="3"/>
      <c r="E10" s="3"/>
      <c r="F10" s="3"/>
      <c r="G10" s="3">
        <v>2392.73</v>
      </c>
      <c r="H10" s="3"/>
      <c r="I10" s="3"/>
      <c r="J10" s="3"/>
      <c r="K10" s="3"/>
    </row>
    <row r="11" spans="1:72" x14ac:dyDescent="0.2">
      <c r="B11" s="2" t="s">
        <v>44</v>
      </c>
      <c r="C11" s="3">
        <v>1425.4069999999999</v>
      </c>
      <c r="D11" s="3"/>
      <c r="E11" s="3"/>
      <c r="F11" s="3"/>
      <c r="G11" s="3">
        <v>1775.2460000000001</v>
      </c>
      <c r="H11" s="3"/>
      <c r="I11" s="3"/>
      <c r="J11" s="3"/>
      <c r="K11" s="3"/>
    </row>
    <row r="12" spans="1:72" x14ac:dyDescent="0.2">
      <c r="B12" s="1" t="s">
        <v>20</v>
      </c>
      <c r="C12" s="7">
        <v>3482.0619999999999</v>
      </c>
      <c r="D12" s="7"/>
      <c r="E12" s="7"/>
      <c r="F12" s="7"/>
      <c r="G12" s="7">
        <v>4167.9759999999997</v>
      </c>
      <c r="H12" s="7"/>
      <c r="I12" s="7"/>
      <c r="J12" s="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</row>
    <row r="13" spans="1:72" x14ac:dyDescent="0.2">
      <c r="B13" s="2" t="s">
        <v>21</v>
      </c>
      <c r="C13" s="3">
        <v>1819.42</v>
      </c>
      <c r="D13" s="3"/>
      <c r="E13" s="3"/>
      <c r="F13" s="3"/>
      <c r="G13" s="3">
        <v>2165.2930000000001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</row>
    <row r="14" spans="1:72" x14ac:dyDescent="0.2">
      <c r="B14" s="2" t="s">
        <v>22</v>
      </c>
      <c r="C14" s="3">
        <v>7.94</v>
      </c>
      <c r="D14" s="3"/>
      <c r="E14" s="3"/>
      <c r="F14" s="3"/>
      <c r="G14" s="3">
        <v>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</row>
    <row r="15" spans="1:72" x14ac:dyDescent="0.2">
      <c r="B15" s="2" t="s">
        <v>23</v>
      </c>
      <c r="C15" s="3">
        <f t="shared" ref="C15:F15" si="0">+C12-SUM(C13:C14)</f>
        <v>1654.7019999999998</v>
      </c>
      <c r="D15" s="3">
        <f t="shared" si="0"/>
        <v>0</v>
      </c>
      <c r="E15" s="3">
        <f t="shared" si="0"/>
        <v>0</v>
      </c>
      <c r="F15" s="3">
        <f t="shared" si="0"/>
        <v>0</v>
      </c>
      <c r="G15" s="3">
        <f>+G12-SUM(G13:G14)</f>
        <v>2002.6829999999995</v>
      </c>
      <c r="H15" s="3">
        <f t="shared" ref="H15:J15" si="1">+H12-SUM(H13:H14)</f>
        <v>0</v>
      </c>
      <c r="I15" s="3">
        <f t="shared" si="1"/>
        <v>0</v>
      </c>
      <c r="J15" s="3">
        <f t="shared" si="1"/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</row>
    <row r="16" spans="1:72" x14ac:dyDescent="0.2">
      <c r="B16" s="2" t="s">
        <v>24</v>
      </c>
      <c r="C16" s="3">
        <v>422.62900000000002</v>
      </c>
      <c r="D16" s="3"/>
      <c r="E16" s="3"/>
      <c r="F16" s="3"/>
      <c r="G16" s="3">
        <v>495.358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</row>
    <row r="17" spans="2:72" x14ac:dyDescent="0.2">
      <c r="B17" s="2" t="s">
        <v>25</v>
      </c>
      <c r="C17" s="3">
        <v>207.023</v>
      </c>
      <c r="D17" s="3"/>
      <c r="E17" s="3"/>
      <c r="F17" s="3"/>
      <c r="G17" s="3">
        <v>243.12799999999999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</row>
    <row r="18" spans="2:72" x14ac:dyDescent="0.2">
      <c r="B18" s="2" t="s">
        <v>22</v>
      </c>
      <c r="C18" s="3">
        <v>2.0209999999999999</v>
      </c>
      <c r="D18" s="3"/>
      <c r="E18" s="3"/>
      <c r="F18" s="3"/>
      <c r="G18" s="3">
        <v>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</row>
    <row r="19" spans="2:72" x14ac:dyDescent="0.2">
      <c r="B19" s="2" t="s">
        <v>26</v>
      </c>
      <c r="C19" s="3">
        <f t="shared" ref="C19:F19" si="2">+C15-SUM(C16:C18)</f>
        <v>1023.0289999999998</v>
      </c>
      <c r="D19" s="3">
        <f t="shared" si="2"/>
        <v>0</v>
      </c>
      <c r="E19" s="3">
        <f t="shared" si="2"/>
        <v>0</v>
      </c>
      <c r="F19" s="3">
        <f t="shared" si="2"/>
        <v>0</v>
      </c>
      <c r="G19" s="3">
        <f>+G15-SUM(G16:G18)</f>
        <v>1264.1969999999997</v>
      </c>
      <c r="H19" s="3">
        <f t="shared" ref="H19:J19" si="3">+H15-SUM(H16:H18)</f>
        <v>0</v>
      </c>
      <c r="I19" s="3">
        <f t="shared" si="3"/>
        <v>0</v>
      </c>
      <c r="J19" s="3">
        <f t="shared" si="3"/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</row>
    <row r="20" spans="2:72" x14ac:dyDescent="0.2">
      <c r="B20" s="2" t="s">
        <v>27</v>
      </c>
      <c r="C20" s="3">
        <v>2.601</v>
      </c>
      <c r="D20" s="3"/>
      <c r="E20" s="3"/>
      <c r="F20" s="3"/>
      <c r="G20" s="3">
        <v>30.081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</row>
    <row r="21" spans="2:72" x14ac:dyDescent="0.2">
      <c r="B21" s="2" t="s">
        <v>28</v>
      </c>
      <c r="C21" s="3">
        <f t="shared" ref="C21:F21" si="4">+C19+C20</f>
        <v>1025.6299999999999</v>
      </c>
      <c r="D21" s="3">
        <f t="shared" si="4"/>
        <v>0</v>
      </c>
      <c r="E21" s="3">
        <f t="shared" si="4"/>
        <v>0</v>
      </c>
      <c r="F21" s="3">
        <f t="shared" si="4"/>
        <v>0</v>
      </c>
      <c r="G21" s="3">
        <f>+G19+G20</f>
        <v>1294.2779999999996</v>
      </c>
      <c r="H21" s="3">
        <f t="shared" ref="H21:J21" si="5">+H19+H20</f>
        <v>0</v>
      </c>
      <c r="I21" s="3">
        <f t="shared" si="5"/>
        <v>0</v>
      </c>
      <c r="J21" s="3">
        <f t="shared" si="5"/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</row>
    <row r="22" spans="2:72" x14ac:dyDescent="0.2">
      <c r="B22" s="2" t="s">
        <v>29</v>
      </c>
      <c r="C22" s="3">
        <v>138.232</v>
      </c>
      <c r="D22" s="3"/>
      <c r="E22" s="3"/>
      <c r="F22" s="3"/>
      <c r="G22" s="3">
        <v>117.834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</row>
    <row r="23" spans="2:72" x14ac:dyDescent="0.2">
      <c r="B23" s="2" t="s">
        <v>30</v>
      </c>
      <c r="C23" s="3">
        <f t="shared" ref="C23:F23" si="6">+C21-C22</f>
        <v>887.39799999999991</v>
      </c>
      <c r="D23" s="3">
        <f t="shared" si="6"/>
        <v>0</v>
      </c>
      <c r="E23" s="3">
        <f t="shared" si="6"/>
        <v>0</v>
      </c>
      <c r="F23" s="3">
        <f t="shared" si="6"/>
        <v>0</v>
      </c>
      <c r="G23" s="3">
        <f>+G21-G22</f>
        <v>1176.4439999999995</v>
      </c>
      <c r="H23" s="3">
        <f t="shared" ref="H23:J23" si="7">+H21-H22</f>
        <v>0</v>
      </c>
      <c r="I23" s="3">
        <f t="shared" si="7"/>
        <v>0</v>
      </c>
      <c r="J23" s="3">
        <f t="shared" si="7"/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</row>
    <row r="24" spans="2:72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</row>
    <row r="25" spans="2:72" x14ac:dyDescent="0.2">
      <c r="B25" s="2" t="s">
        <v>31</v>
      </c>
      <c r="C25" s="8">
        <f t="shared" ref="C25:F25" si="8">+C23/C26</f>
        <v>0.6693100223254691</v>
      </c>
      <c r="D25" s="8" t="e">
        <f t="shared" si="8"/>
        <v>#DIV/0!</v>
      </c>
      <c r="E25" s="8" t="e">
        <f t="shared" si="8"/>
        <v>#DIV/0!</v>
      </c>
      <c r="F25" s="8" t="e">
        <f t="shared" si="8"/>
        <v>#DIV/0!</v>
      </c>
      <c r="G25" s="8">
        <f>+G23/G26</f>
        <v>0.90548907203925955</v>
      </c>
      <c r="H25" s="8" t="e">
        <f t="shared" ref="H25" si="9">+H23/H26</f>
        <v>#DIV/0!</v>
      </c>
      <c r="I25" s="8" t="e">
        <f t="shared" ref="I25" si="10">+I23/I26</f>
        <v>#DIV/0!</v>
      </c>
      <c r="J25" s="8" t="e">
        <f t="shared" ref="J25" si="11">+J23/J26</f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</row>
    <row r="26" spans="2:72" x14ac:dyDescent="0.2">
      <c r="B26" s="2" t="s">
        <v>3</v>
      </c>
      <c r="C26" s="3">
        <v>1325.84</v>
      </c>
      <c r="D26" s="3"/>
      <c r="E26" s="3"/>
      <c r="F26" s="3"/>
      <c r="G26" s="3">
        <v>1299.2360000000001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</row>
    <row r="27" spans="2:72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</row>
    <row r="28" spans="2:72" x14ac:dyDescent="0.2">
      <c r="B28" s="2" t="s">
        <v>32</v>
      </c>
      <c r="C28" s="3"/>
      <c r="D28" s="3"/>
      <c r="E28" s="3"/>
      <c r="F28" s="3"/>
      <c r="G28" s="9">
        <f>+G12/C12-1</f>
        <v>0.19698500486206161</v>
      </c>
      <c r="H28" s="9" t="e">
        <f t="shared" ref="H28:J28" si="12">+H12/D12-1</f>
        <v>#DIV/0!</v>
      </c>
      <c r="I28" s="9" t="e">
        <f t="shared" si="12"/>
        <v>#DIV/0!</v>
      </c>
      <c r="J28" s="9" t="e">
        <f t="shared" si="12"/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</row>
    <row r="29" spans="2:72" x14ac:dyDescent="0.2">
      <c r="B29" s="2" t="s">
        <v>33</v>
      </c>
      <c r="C29" s="9">
        <f t="shared" ref="C29:F29" si="13">+C15/C12</f>
        <v>0.47520750635686548</v>
      </c>
      <c r="D29" s="9" t="e">
        <f t="shared" si="13"/>
        <v>#DIV/0!</v>
      </c>
      <c r="E29" s="9" t="e">
        <f t="shared" si="13"/>
        <v>#DIV/0!</v>
      </c>
      <c r="F29" s="9" t="e">
        <f t="shared" si="13"/>
        <v>#DIV/0!</v>
      </c>
      <c r="G29" s="9">
        <f>+G15/G12</f>
        <v>0.48049292990170761</v>
      </c>
      <c r="H29" s="9" t="e">
        <f t="shared" ref="H29:J29" si="14">+H15/H12</f>
        <v>#DIV/0!</v>
      </c>
      <c r="I29" s="9" t="e">
        <f t="shared" si="14"/>
        <v>#DIV/0!</v>
      </c>
      <c r="J29" s="9" t="e">
        <f t="shared" si="14"/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</row>
    <row r="30" spans="2:72" x14ac:dyDescent="0.2">
      <c r="B30" s="2" t="s">
        <v>34</v>
      </c>
      <c r="C30" s="9">
        <f t="shared" ref="C30:F30" si="15">+C19/C12</f>
        <v>0.29379976577097128</v>
      </c>
      <c r="D30" s="9" t="e">
        <f t="shared" si="15"/>
        <v>#DIV/0!</v>
      </c>
      <c r="E30" s="9" t="e">
        <f t="shared" si="15"/>
        <v>#DIV/0!</v>
      </c>
      <c r="F30" s="9" t="e">
        <f t="shared" si="15"/>
        <v>#DIV/0!</v>
      </c>
      <c r="G30" s="9">
        <f>+G19/G12</f>
        <v>0.30331196724741211</v>
      </c>
      <c r="H30" s="9" t="e">
        <f t="shared" ref="H30:J30" si="16">+H19/H12</f>
        <v>#DIV/0!</v>
      </c>
      <c r="I30" s="9" t="e">
        <f t="shared" si="16"/>
        <v>#DIV/0!</v>
      </c>
      <c r="J30" s="9" t="e">
        <f t="shared" si="16"/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</row>
    <row r="31" spans="2:72" x14ac:dyDescent="0.2">
      <c r="B31" s="2" t="s">
        <v>35</v>
      </c>
      <c r="C31" s="9">
        <f t="shared" ref="C31:F31" si="17">+C22/C21</f>
        <v>0.13477764885972526</v>
      </c>
      <c r="D31" s="9" t="e">
        <f t="shared" si="17"/>
        <v>#DIV/0!</v>
      </c>
      <c r="E31" s="9" t="e">
        <f t="shared" si="17"/>
        <v>#DIV/0!</v>
      </c>
      <c r="F31" s="9" t="e">
        <f t="shared" si="17"/>
        <v>#DIV/0!</v>
      </c>
      <c r="G31" s="9">
        <f>+G22/G21</f>
        <v>9.1042264490318187E-2</v>
      </c>
      <c r="H31" s="9" t="e">
        <f t="shared" ref="H31:J31" si="18">+H22/H21</f>
        <v>#DIV/0!</v>
      </c>
      <c r="I31" s="9" t="e">
        <f t="shared" si="18"/>
        <v>#DIV/0!</v>
      </c>
      <c r="J31" s="9" t="e">
        <f t="shared" si="18"/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</row>
    <row r="32" spans="2:72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</row>
    <row r="33" spans="3:72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</row>
    <row r="34" spans="3:72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</row>
    <row r="35" spans="3:72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</row>
    <row r="36" spans="3:72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</row>
    <row r="37" spans="3:72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</row>
    <row r="38" spans="3:72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</row>
    <row r="39" spans="3:72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</row>
    <row r="40" spans="3:72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</row>
    <row r="41" spans="3:72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</row>
    <row r="42" spans="3:72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</row>
    <row r="43" spans="3:72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</row>
    <row r="44" spans="3:72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</row>
    <row r="45" spans="3:72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</row>
    <row r="46" spans="3:72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</row>
    <row r="47" spans="3:72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</row>
    <row r="48" spans="3:72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</row>
    <row r="49" spans="3:72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</row>
    <row r="50" spans="3:72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</row>
    <row r="51" spans="3:72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</row>
    <row r="52" spans="3:72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</row>
    <row r="53" spans="3:72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</row>
    <row r="54" spans="3:72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3:72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3:72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</row>
    <row r="57" spans="3:72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</row>
    <row r="58" spans="3:72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3:72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</row>
    <row r="60" spans="3:72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</row>
    <row r="61" spans="3:72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</row>
    <row r="62" spans="3:72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</row>
    <row r="63" spans="3:72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</row>
    <row r="64" spans="3:72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</row>
    <row r="65" spans="3:72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</row>
    <row r="66" spans="3:72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</row>
    <row r="67" spans="3:72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</row>
    <row r="68" spans="3:72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</row>
    <row r="69" spans="3:72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</row>
    <row r="70" spans="3:72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</row>
    <row r="71" spans="3:72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</row>
    <row r="72" spans="3:72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</row>
    <row r="73" spans="3:72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</row>
    <row r="74" spans="3:72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</row>
    <row r="75" spans="3:72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</row>
    <row r="76" spans="3:72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</row>
    <row r="77" spans="3:72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</row>
    <row r="78" spans="3:72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</row>
    <row r="79" spans="3:72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</row>
    <row r="80" spans="3:72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</row>
    <row r="81" spans="3:72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</row>
    <row r="82" spans="3:72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</row>
    <row r="83" spans="3:72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</row>
    <row r="84" spans="3:72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</row>
    <row r="85" spans="3:72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</row>
    <row r="86" spans="3:72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</row>
    <row r="87" spans="3:72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</row>
    <row r="88" spans="3:72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</row>
    <row r="89" spans="3:72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</row>
    <row r="90" spans="3:72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</row>
    <row r="91" spans="3:72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</row>
    <row r="92" spans="3:72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</row>
    <row r="93" spans="3:72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</row>
    <row r="94" spans="3:72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</row>
    <row r="95" spans="3:72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</row>
    <row r="96" spans="3:72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</row>
    <row r="97" spans="3:72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</row>
    <row r="98" spans="3:72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</row>
    <row r="99" spans="3:72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</row>
    <row r="100" spans="3:72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</row>
    <row r="101" spans="3:72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</row>
    <row r="102" spans="3:72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</row>
    <row r="103" spans="3:72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</row>
    <row r="104" spans="3:72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</row>
    <row r="105" spans="3:72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</row>
    <row r="106" spans="3:72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</row>
    <row r="107" spans="3:72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</row>
    <row r="108" spans="3:72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</row>
    <row r="109" spans="3:72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</row>
    <row r="110" spans="3:72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</row>
    <row r="111" spans="3:72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</row>
    <row r="112" spans="3:72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</row>
    <row r="113" spans="3:72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</row>
    <row r="114" spans="3:72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</row>
    <row r="115" spans="3:72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</row>
    <row r="116" spans="3:72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</row>
    <row r="117" spans="3:72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</row>
    <row r="118" spans="3:72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</row>
    <row r="119" spans="3:72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</row>
    <row r="120" spans="3:72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</row>
    <row r="121" spans="3:72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</row>
    <row r="122" spans="3:72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</row>
    <row r="123" spans="3:72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</row>
    <row r="124" spans="3:72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</row>
    <row r="125" spans="3:72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</row>
    <row r="126" spans="3:72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</row>
    <row r="127" spans="3:72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</row>
    <row r="128" spans="3:72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</row>
    <row r="129" spans="3:72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</row>
    <row r="130" spans="3:72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</row>
    <row r="131" spans="3:72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</row>
    <row r="132" spans="3:72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</row>
    <row r="133" spans="3:72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</row>
    <row r="134" spans="3:72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</row>
    <row r="135" spans="3:72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</row>
    <row r="136" spans="3:72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</row>
    <row r="137" spans="3:72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</row>
    <row r="138" spans="3:72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</row>
    <row r="139" spans="3:72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</row>
    <row r="140" spans="3:72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</row>
    <row r="141" spans="3:72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</row>
    <row r="142" spans="3:72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</row>
    <row r="143" spans="3:72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</row>
    <row r="144" spans="3:72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</row>
    <row r="145" spans="3:72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</row>
    <row r="146" spans="3:72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</row>
    <row r="147" spans="3:72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</row>
    <row r="148" spans="3:72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</row>
    <row r="149" spans="3:72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</row>
    <row r="150" spans="3:72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</row>
    <row r="151" spans="3:72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</row>
    <row r="152" spans="3:72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</row>
    <row r="153" spans="3:72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</row>
    <row r="154" spans="3:72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</row>
    <row r="155" spans="3:72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</row>
    <row r="156" spans="3:72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</row>
    <row r="157" spans="3:72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</row>
    <row r="158" spans="3:72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</row>
    <row r="159" spans="3:72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</row>
    <row r="160" spans="3:72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</row>
    <row r="161" spans="3:72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</row>
    <row r="162" spans="3:72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</row>
    <row r="163" spans="3:72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</row>
    <row r="164" spans="3:72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</row>
    <row r="165" spans="3:72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</row>
    <row r="166" spans="3:72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</row>
    <row r="167" spans="3:72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</row>
    <row r="168" spans="3:72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</row>
    <row r="169" spans="3:72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</row>
    <row r="170" spans="3:72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</row>
    <row r="171" spans="3:72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</row>
    <row r="172" spans="3:72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</row>
    <row r="173" spans="3:72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</row>
    <row r="174" spans="3:72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</row>
    <row r="175" spans="3:72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</row>
    <row r="176" spans="3:72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</row>
    <row r="177" spans="3:72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</row>
    <row r="178" spans="3:72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</row>
    <row r="179" spans="3:72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</row>
    <row r="180" spans="3:72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</row>
    <row r="181" spans="3:72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</row>
    <row r="182" spans="3:72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</row>
    <row r="183" spans="3:72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</row>
    <row r="184" spans="3:72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</row>
    <row r="185" spans="3:72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</row>
    <row r="186" spans="3:72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</row>
    <row r="187" spans="3:72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</row>
    <row r="188" spans="3:72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</row>
    <row r="189" spans="3:72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</row>
    <row r="190" spans="3:72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</row>
    <row r="191" spans="3:72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</row>
    <row r="192" spans="3:72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</row>
    <row r="193" spans="3:72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</row>
    <row r="194" spans="3:72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</row>
    <row r="195" spans="3:72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</row>
    <row r="196" spans="3:72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</row>
    <row r="197" spans="3:72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</row>
    <row r="198" spans="3:72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</row>
    <row r="199" spans="3:72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</row>
    <row r="200" spans="3:72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</row>
    <row r="201" spans="3:72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</row>
    <row r="202" spans="3:72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</row>
    <row r="203" spans="3:72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</row>
    <row r="204" spans="3:72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</row>
  </sheetData>
  <hyperlinks>
    <hyperlink ref="A1" location="Main!A1" display="Main" xr:uid="{11A06ACE-1EC1-426C-BBA1-76B7CF4AE8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2025-01-13T13:18:00Z</dcterms:created>
  <dcterms:modified xsi:type="dcterms:W3CDTF">2025-09-02T16:42:17Z</dcterms:modified>
</cp:coreProperties>
</file>