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C77E6EF-0169-4629-BB71-3E8F70E0D942}" xr6:coauthVersionLast="47" xr6:coauthVersionMax="47" xr10:uidLastSave="{00000000-0000-0000-0000-000000000000}"/>
  <bookViews>
    <workbookView xWindow="225" yWindow="1950" windowWidth="38175" windowHeight="15240" xr2:uid="{4CC9583F-B2BD-4FAF-B4F9-620EC57B90F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J30" i="2"/>
  <c r="H30" i="2"/>
  <c r="H32" i="2" s="1"/>
  <c r="G30" i="2"/>
  <c r="F30" i="2"/>
  <c r="D30" i="2"/>
  <c r="C30" i="2"/>
  <c r="J28" i="2"/>
  <c r="H28" i="2"/>
  <c r="G28" i="2"/>
  <c r="F28" i="2"/>
  <c r="D28" i="2"/>
  <c r="C28" i="2"/>
  <c r="J26" i="2"/>
  <c r="H26" i="2"/>
  <c r="G26" i="2"/>
  <c r="F26" i="2"/>
  <c r="D26" i="2"/>
  <c r="C26" i="2"/>
  <c r="J22" i="2"/>
  <c r="H22" i="2"/>
  <c r="G22" i="2"/>
  <c r="F22" i="2"/>
  <c r="D22" i="2"/>
  <c r="C22" i="2"/>
  <c r="J14" i="2"/>
  <c r="H14" i="2"/>
  <c r="G14" i="2"/>
  <c r="F14" i="2"/>
  <c r="E14" i="2"/>
  <c r="E22" i="2" s="1"/>
  <c r="E26" i="2" s="1"/>
  <c r="E28" i="2" s="1"/>
  <c r="E30" i="2" s="1"/>
  <c r="E32" i="2" s="1"/>
  <c r="D14" i="2"/>
  <c r="C14" i="2"/>
  <c r="G32" i="2"/>
  <c r="F32" i="2"/>
  <c r="D32" i="2"/>
  <c r="C32" i="2"/>
  <c r="I22" i="2"/>
  <c r="I26" i="2" s="1"/>
  <c r="I28" i="2" s="1"/>
  <c r="I30" i="2" s="1"/>
  <c r="I32" i="2" s="1"/>
  <c r="I20" i="2"/>
  <c r="I14" i="2"/>
  <c r="J8" i="2"/>
  <c r="H8" i="2"/>
  <c r="G8" i="2"/>
  <c r="F8" i="2"/>
  <c r="E8" i="2"/>
  <c r="D8" i="2"/>
  <c r="C8" i="2"/>
  <c r="I8" i="2"/>
  <c r="G7" i="1"/>
  <c r="G6" i="1"/>
  <c r="G4" i="1"/>
</calcChain>
</file>

<file path=xl/sharedStrings.xml><?xml version="1.0" encoding="utf-8"?>
<sst xmlns="http://schemas.openxmlformats.org/spreadsheetml/2006/main" count="52" uniqueCount="48">
  <si>
    <t>Las Vegas Sands</t>
  </si>
  <si>
    <t>numbers in mio USD</t>
  </si>
  <si>
    <t>LVS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</si>
  <si>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</si>
  <si>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</si>
  <si>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</si>
  <si>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</si>
  <si>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</si>
  <si>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</si>
  <si>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</si>
  <si>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</si>
  <si>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</si>
  <si>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Casino</t>
  </si>
  <si>
    <t>Q123</t>
  </si>
  <si>
    <t>Q223</t>
  </si>
  <si>
    <t>Q323</t>
  </si>
  <si>
    <t>Q423</t>
  </si>
  <si>
    <t>Q124</t>
  </si>
  <si>
    <t>Q224</t>
  </si>
  <si>
    <t>Q424</t>
  </si>
  <si>
    <t>Rooms</t>
  </si>
  <si>
    <t>Food &amp; Beverage</t>
  </si>
  <si>
    <t>Mall</t>
  </si>
  <si>
    <t>Convention &amp;other</t>
  </si>
  <si>
    <t xml:space="preserve">Revenues </t>
  </si>
  <si>
    <t>Provision for Credit losses</t>
  </si>
  <si>
    <t>G&amp;A</t>
  </si>
  <si>
    <t>Corporate</t>
  </si>
  <si>
    <t>Casino COGS</t>
  </si>
  <si>
    <t>Rooms COGS</t>
  </si>
  <si>
    <t>F&amp;B COGS</t>
  </si>
  <si>
    <t>Mall COGS</t>
  </si>
  <si>
    <t>Convention COGS</t>
  </si>
  <si>
    <t>Gross Profit</t>
  </si>
  <si>
    <t>Pre-opening</t>
  </si>
  <si>
    <t>Development</t>
  </si>
  <si>
    <t>D&amp;A</t>
  </si>
  <si>
    <t>Asset Impairments</t>
  </si>
  <si>
    <t>Operating Income</t>
  </si>
  <si>
    <t>Interest Income</t>
  </si>
  <si>
    <t>Interest Expense</t>
  </si>
  <si>
    <t>Other</t>
  </si>
  <si>
    <t>Pretax Income</t>
  </si>
  <si>
    <t>Tax Expense</t>
  </si>
  <si>
    <t>Net Income</t>
  </si>
  <si>
    <t>Minority Interest</t>
  </si>
  <si>
    <t>Net Income to Company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</si>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</sst>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3" fontId="3" fillId="0" borderId="0" xfId="0" applyNumberFormat="1" applyFon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7A74-BC2C-4E4B-9334-1283C5EBBBEE}">
  <dimension ref="A1:H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7109375" style="2" customWidth="1"/>
    <col min="2" max="16384" width="9.140625" style="2"/>
  </cols>
  <sheetData>
    <row r="1" spans="1:8" x14ac:dyDescent="0.2">
      <c r="A1" s="1" t="s">
        <v>0</v>
      </c>
    </row>
    <row r="2" spans="1:8" x14ac:dyDescent="0.2">
      <c r="A2" s="2" t="s">
        <v>1</v>
      </c>
      <c r="F2" s="2" t="s">
        <v>4</v>
      </c>
      <c r="G2" s="2">
        <v>51.15</v>
      </c>
    </row>
    <row r="3" spans="1:8" x14ac:dyDescent="0.2">
      <c r="F3" s="2" t="s">
        <v>5</v>
      </c>
      <c r="G3" s="3">
        <v>725.02617799999996</v>
      </c>
      <c r="H3" s="4" t="s">
        <v>10</v>
      </c>
    </row>
    <row r="4" spans="1:8" x14ac:dyDescent="0.2">
      <c r="B4" s="2" t="s">
        <v>2</v>
      </c>
      <c r="F4" s="2" t="s">
        <v>6</v>
      </c>
      <c r="G4" s="3">
        <f>+G2*G3</f>
        <v>37085.089004699999</v>
      </c>
    </row>
    <row r="5" spans="1:8" x14ac:dyDescent="0.2">
      <c r="B5" s="2" t="s">
        <v>3</v>
      </c>
      <c r="F5" s="2" t="s">
        <v>7</v>
      </c>
      <c r="G5" s="3">
        <v>4208</v>
      </c>
      <c r="H5" s="4" t="s">
        <v>10</v>
      </c>
    </row>
    <row r="6" spans="1:8" x14ac:dyDescent="0.2">
      <c r="F6" s="2" t="s">
        <v>8</v>
      </c>
      <c r="G6" s="3">
        <f>2728+11284</f>
        <v>14012</v>
      </c>
      <c r="H6" s="4" t="s">
        <v>10</v>
      </c>
    </row>
    <row r="7" spans="1:8" x14ac:dyDescent="0.2">
      <c r="F7" s="2" t="s">
        <v>9</v>
      </c>
      <c r="G7" s="3">
        <f>+G4-G5+G6</f>
        <v>46889.089004699999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EFC3-12AB-47C8-A682-E8A2E1A511AD}">
  <dimension ref="A1:AJ426"/>
  <sheetViews>
    <sheetView zoomScale="200" zoomScaleNormal="200" workbookViewId="0">
      <pane xSplit="2" ySplit="2" topLeftCell="E18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4.28515625" style="2" bestFit="1" customWidth="1"/>
    <col min="3" max="16384" width="9.140625" style="2"/>
  </cols>
  <sheetData>
    <row r="1" spans="1:36" x14ac:dyDescent="0.2">
      <c r="A1" s="5" t="s">
        <v>11</v>
      </c>
    </row>
    <row r="2" spans="1:36" x14ac:dyDescent="0.2"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10</v>
      </c>
      <c r="J2" s="4" t="s">
        <v>19</v>
      </c>
    </row>
    <row r="3" spans="1:36" x14ac:dyDescent="0.2">
      <c r="B3" s="2" t="s">
        <v>12</v>
      </c>
      <c r="C3" s="3"/>
      <c r="D3" s="3"/>
      <c r="E3" s="3">
        <v>2008</v>
      </c>
      <c r="F3" s="3"/>
      <c r="G3" s="3"/>
      <c r="H3" s="3"/>
      <c r="I3" s="3">
        <v>1936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2">
      <c r="B4" s="2" t="s">
        <v>20</v>
      </c>
      <c r="C4" s="3"/>
      <c r="D4" s="3"/>
      <c r="E4" s="3">
        <v>342</v>
      </c>
      <c r="F4" s="3"/>
      <c r="G4" s="3"/>
      <c r="H4" s="3"/>
      <c r="I4" s="3">
        <v>314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x14ac:dyDescent="0.2">
      <c r="B5" s="2" t="s">
        <v>21</v>
      </c>
      <c r="C5" s="3"/>
      <c r="D5" s="3"/>
      <c r="E5" s="3">
        <v>156</v>
      </c>
      <c r="F5" s="3"/>
      <c r="G5" s="3"/>
      <c r="H5" s="3"/>
      <c r="I5" s="3">
        <v>152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">
      <c r="B6" s="2" t="s">
        <v>22</v>
      </c>
      <c r="C6" s="3"/>
      <c r="D6" s="3"/>
      <c r="E6" s="3">
        <v>201</v>
      </c>
      <c r="F6" s="3"/>
      <c r="G6" s="3"/>
      <c r="H6" s="3"/>
      <c r="I6" s="3">
        <v>189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2">
      <c r="B7" s="2" t="s">
        <v>23</v>
      </c>
      <c r="C7" s="3"/>
      <c r="D7" s="3"/>
      <c r="E7" s="3">
        <v>88</v>
      </c>
      <c r="F7" s="3"/>
      <c r="G7" s="3"/>
      <c r="H7" s="3"/>
      <c r="I7" s="3">
        <v>91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">
      <c r="B8" s="1" t="s">
        <v>24</v>
      </c>
      <c r="C8" s="6">
        <f t="shared" ref="C8:H8" si="0">SUM(C3:C7)</f>
        <v>0</v>
      </c>
      <c r="D8" s="6">
        <f t="shared" si="0"/>
        <v>0</v>
      </c>
      <c r="E8" s="6">
        <f t="shared" si="0"/>
        <v>2795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>
        <f>SUM(I3:I7)</f>
        <v>2682</v>
      </c>
      <c r="J8" s="6">
        <f t="shared" ref="J8" si="1">SUM(J3:J7)</f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">
      <c r="B9" s="2" t="s">
        <v>28</v>
      </c>
      <c r="C9" s="3"/>
      <c r="D9" s="3"/>
      <c r="E9" s="3">
        <v>1103</v>
      </c>
      <c r="F9" s="3"/>
      <c r="G9" s="3"/>
      <c r="H9" s="3"/>
      <c r="I9" s="3">
        <v>1120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2">
      <c r="B10" s="2" t="s">
        <v>29</v>
      </c>
      <c r="C10" s="3"/>
      <c r="D10" s="3"/>
      <c r="E10" s="3">
        <v>80</v>
      </c>
      <c r="F10" s="3"/>
      <c r="G10" s="3"/>
      <c r="H10" s="3"/>
      <c r="I10" s="3">
        <v>79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x14ac:dyDescent="0.2">
      <c r="B11" s="2" t="s">
        <v>30</v>
      </c>
      <c r="C11" s="3"/>
      <c r="D11" s="3"/>
      <c r="E11" s="3">
        <v>128</v>
      </c>
      <c r="F11" s="3"/>
      <c r="G11" s="3"/>
      <c r="H11" s="3"/>
      <c r="I11" s="3">
        <v>129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">
      <c r="B12" s="2" t="s">
        <v>31</v>
      </c>
      <c r="C12" s="3"/>
      <c r="D12" s="3"/>
      <c r="E12" s="3">
        <v>23</v>
      </c>
      <c r="F12" s="3"/>
      <c r="G12" s="3"/>
      <c r="H12" s="3"/>
      <c r="I12" s="3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">
      <c r="B13" s="2" t="s">
        <v>32</v>
      </c>
      <c r="C13" s="3"/>
      <c r="D13" s="3"/>
      <c r="E13" s="3">
        <v>52</v>
      </c>
      <c r="F13" s="3"/>
      <c r="G13" s="3"/>
      <c r="H13" s="3"/>
      <c r="I13" s="3">
        <v>62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">
      <c r="B14" s="2" t="s">
        <v>33</v>
      </c>
      <c r="C14" s="3">
        <f t="shared" ref="C14:H14" si="2">+C8-SUM(C9:C13)</f>
        <v>0</v>
      </c>
      <c r="D14" s="3">
        <f t="shared" si="2"/>
        <v>0</v>
      </c>
      <c r="E14" s="3">
        <f t="shared" si="2"/>
        <v>1409</v>
      </c>
      <c r="F14" s="3">
        <f t="shared" si="2"/>
        <v>0</v>
      </c>
      <c r="G14" s="3">
        <f t="shared" si="2"/>
        <v>0</v>
      </c>
      <c r="H14" s="3">
        <f t="shared" si="2"/>
        <v>0</v>
      </c>
      <c r="I14" s="3">
        <f>+I8-SUM(I9:I13)</f>
        <v>1269</v>
      </c>
      <c r="J14" s="3">
        <f t="shared" ref="J14" si="3">+J8-SUM(J9:J13)</f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">
      <c r="B15" s="2" t="s">
        <v>25</v>
      </c>
      <c r="C15" s="3"/>
      <c r="D15" s="3"/>
      <c r="E15" s="3">
        <v>3</v>
      </c>
      <c r="F15" s="3"/>
      <c r="G15" s="3"/>
      <c r="H15" s="3"/>
      <c r="I15" s="3">
        <v>-5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">
      <c r="B16" s="2" t="s">
        <v>26</v>
      </c>
      <c r="C16" s="3"/>
      <c r="D16" s="3"/>
      <c r="E16" s="3">
        <v>290</v>
      </c>
      <c r="F16" s="3"/>
      <c r="G16" s="3"/>
      <c r="H16" s="3"/>
      <c r="I16" s="3">
        <v>293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2:36" x14ac:dyDescent="0.2">
      <c r="B17" s="2" t="s">
        <v>27</v>
      </c>
      <c r="C17" s="3"/>
      <c r="D17" s="3"/>
      <c r="E17" s="3">
        <v>49</v>
      </c>
      <c r="F17" s="3"/>
      <c r="G17" s="3"/>
      <c r="H17" s="3"/>
      <c r="I17" s="3">
        <v>68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2:36" x14ac:dyDescent="0.2">
      <c r="B18" s="2" t="s">
        <v>34</v>
      </c>
      <c r="C18" s="3"/>
      <c r="D18" s="3"/>
      <c r="E18" s="3">
        <v>3</v>
      </c>
      <c r="F18" s="3"/>
      <c r="G18" s="3"/>
      <c r="H18" s="3"/>
      <c r="I18" s="3">
        <v>4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2:36" x14ac:dyDescent="0.2">
      <c r="B19" s="2" t="s">
        <v>35</v>
      </c>
      <c r="C19" s="3"/>
      <c r="D19" s="3"/>
      <c r="E19" s="3">
        <v>44</v>
      </c>
      <c r="F19" s="3"/>
      <c r="G19" s="3"/>
      <c r="H19" s="3"/>
      <c r="I19" s="3">
        <v>55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2:36" x14ac:dyDescent="0.2">
      <c r="B20" s="2" t="s">
        <v>36</v>
      </c>
      <c r="C20" s="3"/>
      <c r="D20" s="3"/>
      <c r="E20" s="3">
        <f>313+15</f>
        <v>328</v>
      </c>
      <c r="F20" s="3"/>
      <c r="G20" s="3"/>
      <c r="H20" s="3"/>
      <c r="I20" s="3">
        <f>324+15</f>
        <v>339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2:36" x14ac:dyDescent="0.2">
      <c r="B21" s="2" t="s">
        <v>37</v>
      </c>
      <c r="C21" s="3"/>
      <c r="D21" s="3"/>
      <c r="E21" s="3">
        <v>4</v>
      </c>
      <c r="F21" s="3"/>
      <c r="G21" s="3"/>
      <c r="H21" s="3"/>
      <c r="I21" s="3">
        <v>11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2:36" x14ac:dyDescent="0.2">
      <c r="B22" s="2" t="s">
        <v>38</v>
      </c>
      <c r="C22" s="3">
        <f t="shared" ref="C22:H22" si="4">+C14-SUM(C15:C21)</f>
        <v>0</v>
      </c>
      <c r="D22" s="3">
        <f t="shared" si="4"/>
        <v>0</v>
      </c>
      <c r="E22" s="3">
        <f t="shared" si="4"/>
        <v>688</v>
      </c>
      <c r="F22" s="3">
        <f t="shared" si="4"/>
        <v>0</v>
      </c>
      <c r="G22" s="3">
        <f t="shared" si="4"/>
        <v>0</v>
      </c>
      <c r="H22" s="3">
        <f t="shared" si="4"/>
        <v>0</v>
      </c>
      <c r="I22" s="3">
        <f>+I14-SUM(I15:I21)</f>
        <v>504</v>
      </c>
      <c r="J22" s="3">
        <f t="shared" ref="J22" si="5">+J14-SUM(J15:J21)</f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2:36" x14ac:dyDescent="0.2">
      <c r="B23" s="2" t="s">
        <v>39</v>
      </c>
      <c r="C23" s="3"/>
      <c r="D23" s="3"/>
      <c r="E23" s="3">
        <v>79</v>
      </c>
      <c r="F23" s="3"/>
      <c r="G23" s="3"/>
      <c r="H23" s="3"/>
      <c r="I23" s="3">
        <v>67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2:36" x14ac:dyDescent="0.2">
      <c r="B24" s="2" t="s">
        <v>40</v>
      </c>
      <c r="C24" s="3"/>
      <c r="D24" s="3"/>
      <c r="E24" s="3">
        <v>200</v>
      </c>
      <c r="F24" s="3"/>
      <c r="G24" s="3"/>
      <c r="H24" s="3"/>
      <c r="I24" s="3">
        <v>179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2:36" x14ac:dyDescent="0.2">
      <c r="B25" s="2" t="s">
        <v>41</v>
      </c>
      <c r="C25" s="3"/>
      <c r="D25" s="3"/>
      <c r="E25" s="3">
        <v>4</v>
      </c>
      <c r="F25" s="3"/>
      <c r="G25" s="3"/>
      <c r="H25" s="3"/>
      <c r="I25" s="3">
        <v>11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2:36" x14ac:dyDescent="0.2">
      <c r="B26" s="2" t="s">
        <v>42</v>
      </c>
      <c r="C26" s="3">
        <f t="shared" ref="C26:H26" si="6">+C22+C23-C24+C25</f>
        <v>0</v>
      </c>
      <c r="D26" s="3">
        <f t="shared" si="6"/>
        <v>0</v>
      </c>
      <c r="E26" s="3">
        <f t="shared" si="6"/>
        <v>571</v>
      </c>
      <c r="F26" s="3">
        <f t="shared" si="6"/>
        <v>0</v>
      </c>
      <c r="G26" s="3">
        <f t="shared" si="6"/>
        <v>0</v>
      </c>
      <c r="H26" s="3">
        <f t="shared" si="6"/>
        <v>0</v>
      </c>
      <c r="I26" s="3">
        <f>+I22+I23-I24+I25</f>
        <v>403</v>
      </c>
      <c r="J26" s="3">
        <f t="shared" ref="J26" si="7">+J22+J23-J24+J25</f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2:36" x14ac:dyDescent="0.2">
      <c r="B27" s="2" t="s">
        <v>43</v>
      </c>
      <c r="C27" s="3"/>
      <c r="D27" s="3"/>
      <c r="E27" s="3">
        <v>122</v>
      </c>
      <c r="F27" s="3"/>
      <c r="G27" s="3"/>
      <c r="H27" s="3"/>
      <c r="I27" s="3">
        <v>50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2:36" x14ac:dyDescent="0.2">
      <c r="B28" s="2" t="s">
        <v>44</v>
      </c>
      <c r="C28" s="3">
        <f t="shared" ref="C28:H28" si="8">+C26-C27</f>
        <v>0</v>
      </c>
      <c r="D28" s="3">
        <f t="shared" si="8"/>
        <v>0</v>
      </c>
      <c r="E28" s="3">
        <f t="shared" si="8"/>
        <v>449</v>
      </c>
      <c r="F28" s="3">
        <f t="shared" si="8"/>
        <v>0</v>
      </c>
      <c r="G28" s="3">
        <f t="shared" si="8"/>
        <v>0</v>
      </c>
      <c r="H28" s="3">
        <f t="shared" si="8"/>
        <v>0</v>
      </c>
      <c r="I28" s="3">
        <f>+I26-I27</f>
        <v>353</v>
      </c>
      <c r="J28" s="3">
        <f t="shared" ref="J28" si="9">+J26-J27</f>
        <v>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2:36" x14ac:dyDescent="0.2">
      <c r="B29" s="2" t="s">
        <v>45</v>
      </c>
      <c r="C29" s="3"/>
      <c r="D29" s="3"/>
      <c r="E29" s="3">
        <v>69</v>
      </c>
      <c r="F29" s="3"/>
      <c r="G29" s="3"/>
      <c r="H29" s="3"/>
      <c r="I29" s="3">
        <v>78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2:36" x14ac:dyDescent="0.2">
      <c r="B30" s="2" t="s">
        <v>46</v>
      </c>
      <c r="C30" s="3">
        <f t="shared" ref="C30:H30" si="10">+C28-C29</f>
        <v>0</v>
      </c>
      <c r="D30" s="3">
        <f t="shared" si="10"/>
        <v>0</v>
      </c>
      <c r="E30" s="3">
        <f t="shared" si="10"/>
        <v>380</v>
      </c>
      <c r="F30" s="3">
        <f t="shared" si="10"/>
        <v>0</v>
      </c>
      <c r="G30" s="3">
        <f t="shared" si="10"/>
        <v>0</v>
      </c>
      <c r="H30" s="3">
        <f t="shared" si="10"/>
        <v>0</v>
      </c>
      <c r="I30" s="3">
        <f>+I28-I29</f>
        <v>275</v>
      </c>
      <c r="J30" s="3">
        <f t="shared" ref="J30" si="11">+J28-J29</f>
        <v>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2:36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2:36" x14ac:dyDescent="0.2">
      <c r="B32" s="2" t="s">
        <v>47</v>
      </c>
      <c r="C32" s="7" t="e">
        <f t="shared" ref="C32:H32" si="12">+C30/C33</f>
        <v>#DIV/0!</v>
      </c>
      <c r="D32" s="7" t="e">
        <f t="shared" si="12"/>
        <v>#DIV/0!</v>
      </c>
      <c r="E32" s="7">
        <f t="shared" si="12"/>
        <v>0.49738219895287961</v>
      </c>
      <c r="F32" s="7" t="e">
        <f t="shared" si="12"/>
        <v>#DIV/0!</v>
      </c>
      <c r="G32" s="7" t="e">
        <f t="shared" si="12"/>
        <v>#DIV/0!</v>
      </c>
      <c r="H32" s="7" t="e">
        <f t="shared" si="12"/>
        <v>#DIV/0!</v>
      </c>
      <c r="I32" s="7">
        <f>+I30/I33</f>
        <v>0.37671232876712329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2:36" x14ac:dyDescent="0.2">
      <c r="B33" s="2" t="s">
        <v>5</v>
      </c>
      <c r="C33" s="3"/>
      <c r="D33" s="3"/>
      <c r="E33" s="3">
        <v>764</v>
      </c>
      <c r="F33" s="3"/>
      <c r="G33" s="3"/>
      <c r="H33" s="3"/>
      <c r="I33" s="3">
        <v>730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2:36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2:36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2:36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2:36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2:36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2:36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2:36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2:36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2:36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2:36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2:36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2:36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2:36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2:36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2:36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3:36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3:36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3:36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3:36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3:36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3:3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3:3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3:36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3:36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3:36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3:36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3:36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3:36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3:36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3:36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3:36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3:36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3:36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3:36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3:36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3:36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3:36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3:36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3:36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3:36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3:36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3:36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3:36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3:36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3:36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3:36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3:36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3:36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3:36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3:36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3:36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3:36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3:36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3:36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3:36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3:36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3:36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3:36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3:36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3:36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3:36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3:36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3:36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3:36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3:36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3:36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3:36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3:36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3:36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3:36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3:36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3:36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3:36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3:36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3:36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3:36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3:36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3:36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3:36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3:36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3:36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3:36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3:36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3:36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3:36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3:36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3:36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3:36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3:36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3:36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3:36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3:36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3:36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3:36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3:36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3:36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3:36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3:36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3:36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3:36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3:36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3:36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3:36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3:36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3:36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3:36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3:36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3:36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3:36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3:36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3:36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3:36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3:36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3:36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3:36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3:36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3:36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3:36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3:36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3:36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3:36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3:36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3:36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3:36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3:36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3:36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3:36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3:36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3:36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3:36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3:36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3:36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3:36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3:36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3:36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3:36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3:36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3:36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3:36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3:36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3:36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3:36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3:36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3:36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3:36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3:36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3:36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3:36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3:36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3:36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3:36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3:36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3:36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3:36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3:36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3:36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3:36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3:36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3:36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3:36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3:36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3:36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3:36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3:36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3:36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3:36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3:36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3:36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3:36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3:36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3:36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3:36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3:36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3:36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3:36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3:36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3:36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3:36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3:36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3:36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3:36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3:36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3:36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3:36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3:36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3:36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3:36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3:36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3:36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3:36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3:36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3:36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3:36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3:36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3:36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3:36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3:36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3:36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3:36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3:36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3:36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3:36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3:36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3:36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3:36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3:36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3:36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3:36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3:36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3:36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3:36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3:36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3:36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3:36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3:36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3:36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3:36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3:36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3:36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3:36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3:36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3:36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3:36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3:36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3:36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3:36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3:36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3:36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3:36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3:36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3:36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3:36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3:36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3:36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3:36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3:36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3:36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3:36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3:36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3:36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3:36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3:36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3:36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3:36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3:36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3:36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3:36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3:36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3:36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3:36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3:36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3:36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3:36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3:36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3:36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3:36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3:36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3:36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3:36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3:36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3:36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3:36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3:36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3:36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3:36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3:36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3:36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3:36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3:36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3:36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3:36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3:36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3:36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3:36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3:36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3:36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3:36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3:36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3:36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3:36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3:36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3:36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3:36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3:36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3:36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3:36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3:36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3:36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3:36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3:36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3:36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3:36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3:36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3:36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3:36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3:36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3:36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3:36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3:36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3:36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3:36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3:36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3:36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3:36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3:36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3:36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3:36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3:36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3:36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3:36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3:36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3:36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3:36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3:36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3:36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3:36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3:36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3:36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3:36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3:36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3:36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3:36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3:36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3:36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3:36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3:36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3:36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3:36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3:36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3:36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3:36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3:36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3:36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3:36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3:36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3:36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3:36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3:36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3:36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3:36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3:36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3:36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3:36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3:36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3:36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3:36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3:36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3:36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3:36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3:36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3:36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3:36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3:36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3:36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3:36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3:36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3:36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3:36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3:36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3:36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3:36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3:36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3:36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3:36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3:36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3:36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3:36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3:36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3:36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3:36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3:36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3:36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3:36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3:36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3:36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3:36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3:36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3:36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3:36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3:36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3:36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3:36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3:36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3:36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3:36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3:36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3:36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3:36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3:36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3:36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3:36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3:36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3:36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</sheetData>
  <hyperlinks>
    <hyperlink ref="A1" location="Main!A1" display="Main" xr:uid="{8423E551-383F-4FE8-990B-23BB4CEC44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2025-01-06T13:16:05Z</dcterms:created>
  <dcterms:modified xsi:type="dcterms:W3CDTF">2025-09-02T16:43:21Z</dcterms:modified>
</cp:coreProperties>
</file>