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3764D9F-D6AB-4505-A7B0-EEB0D00507DB}" xr6:coauthVersionLast="47" xr6:coauthVersionMax="47" xr10:uidLastSave="{00000000-0000-0000-0000-000000000000}"/>
  <bookViews>
    <workbookView xWindow="225" yWindow="1950" windowWidth="38175" windowHeight="15240" activeTab="1" xr2:uid="{E4F189B2-4719-44E0-9B9B-8AFBFC18FB1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2" l="1"/>
  <c r="J19" i="2"/>
  <c r="I13" i="2"/>
  <c r="I17" i="2" s="1"/>
  <c r="I19" i="2" s="1"/>
  <c r="I21" i="2" s="1"/>
  <c r="H13" i="2"/>
  <c r="H17" i="2" s="1"/>
  <c r="H19" i="2" s="1"/>
  <c r="H21" i="2" s="1"/>
  <c r="G13" i="2"/>
  <c r="G17" i="2" s="1"/>
  <c r="G19" i="2" s="1"/>
  <c r="G21" i="2" s="1"/>
  <c r="F13" i="2"/>
  <c r="F17" i="2" s="1"/>
  <c r="F19" i="2" s="1"/>
  <c r="F21" i="2" s="1"/>
  <c r="E13" i="2"/>
  <c r="E17" i="2" s="1"/>
  <c r="E19" i="2" s="1"/>
  <c r="E21" i="2" s="1"/>
  <c r="C13" i="2"/>
  <c r="C17" i="2" s="1"/>
  <c r="C19" i="2" s="1"/>
  <c r="C21" i="2" s="1"/>
  <c r="J9" i="2"/>
  <c r="I9" i="2"/>
  <c r="G9" i="2"/>
  <c r="F9" i="2"/>
  <c r="E9" i="2"/>
  <c r="D9" i="2"/>
  <c r="D13" i="2" s="1"/>
  <c r="D17" i="2" s="1"/>
  <c r="D19" i="2" s="1"/>
  <c r="D21" i="2" s="1"/>
  <c r="C9" i="2"/>
  <c r="H9" i="2"/>
  <c r="I7" i="1"/>
  <c r="I6" i="1"/>
  <c r="I4" i="1"/>
  <c r="I3" i="1"/>
</calcChain>
</file>

<file path=xl/sharedStrings.xml><?xml version="1.0" encoding="utf-8"?>
<sst xmlns="http://schemas.openxmlformats.org/spreadsheetml/2006/main" count="39" uniqueCount="35">
  <si>
    <t>numbers in mio USD</t>
  </si>
  <si>
    <t>Price</t>
  </si>
  <si>
    <t>Shares</t>
  </si>
  <si>
    <t>MC</t>
  </si>
  <si>
    <t>Cash</t>
  </si>
  <si>
    <t>Debt</t>
  </si>
  <si>
    <t>EV</t>
  </si>
  <si>
    <t xml:space="preserve">Maddison Square Guarden </t>
  </si>
  <si>
    <t>Q225</t>
  </si>
  <si>
    <t>Main</t>
  </si>
  <si>
    <t>Q124</t>
  </si>
  <si>
    <t>Q224</t>
  </si>
  <si>
    <t>Q324</t>
  </si>
  <si>
    <t>Q424</t>
  </si>
  <si>
    <t>Q125</t>
  </si>
  <si>
    <t>Q325</t>
  </si>
  <si>
    <t>Q425</t>
  </si>
  <si>
    <t>Food, beverage &amp; merchandise</t>
  </si>
  <si>
    <t>Entertainment Offering</t>
  </si>
  <si>
    <t>Arena Licesnig Fee</t>
  </si>
  <si>
    <t>Revenue</t>
  </si>
  <si>
    <t>COGS Entertainment&amp;Licensing</t>
  </si>
  <si>
    <t>COGS Food &amp; merchandise</t>
  </si>
  <si>
    <t>Gross Profit</t>
  </si>
  <si>
    <t>SGA</t>
  </si>
  <si>
    <t>D&amp;A</t>
  </si>
  <si>
    <t>Restructuring Expesne</t>
  </si>
  <si>
    <t>Operating Income</t>
  </si>
  <si>
    <t>Interest Income</t>
  </si>
  <si>
    <t>Interest Expense</t>
  </si>
  <si>
    <t>Other Income</t>
  </si>
  <si>
    <t>Pretax Income</t>
  </si>
  <si>
    <t>Tax Expense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</si>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</sst>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164" fontId="3" fillId="0" borderId="0" xfId="0" applyNumberFormat="1" applyFon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8080-E6FB-4033-A884-07481887270C}">
  <dimension ref="A1:J7"/>
  <sheetViews>
    <sheetView zoomScale="200" zoomScaleNormal="200" workbookViewId="0"/>
  </sheetViews>
  <sheetFormatPr defaultRowHeight="12.75" x14ac:dyDescent="0.2"/>
  <cols>
    <col min="1" max="1" width="3.7109375" style="2" customWidth="1"/>
    <col min="2" max="16384" width="9.140625" style="2"/>
  </cols>
  <sheetData>
    <row r="1" spans="1:10" x14ac:dyDescent="0.2">
      <c r="A1" s="1" t="s">
        <v>7</v>
      </c>
    </row>
    <row r="2" spans="1:10" x14ac:dyDescent="0.2">
      <c r="A2" s="2" t="s">
        <v>0</v>
      </c>
      <c r="H2" s="2" t="s">
        <v>1</v>
      </c>
      <c r="I2" s="2">
        <v>33.76</v>
      </c>
    </row>
    <row r="3" spans="1:10" x14ac:dyDescent="0.2">
      <c r="H3" s="2" t="s">
        <v>2</v>
      </c>
      <c r="I3" s="3">
        <f>40.974855+6.866754</f>
        <v>47.841608999999998</v>
      </c>
      <c r="J3" s="4" t="s">
        <v>8</v>
      </c>
    </row>
    <row r="4" spans="1:10" x14ac:dyDescent="0.2">
      <c r="H4" s="2" t="s">
        <v>3</v>
      </c>
      <c r="I4" s="3">
        <f>+I2*I3</f>
        <v>1615.1327198399999</v>
      </c>
    </row>
    <row r="5" spans="1:10" x14ac:dyDescent="0.2">
      <c r="H5" s="2" t="s">
        <v>4</v>
      </c>
      <c r="I5" s="3">
        <v>55.219000000000001</v>
      </c>
      <c r="J5" s="4" t="s">
        <v>8</v>
      </c>
    </row>
    <row r="6" spans="1:10" x14ac:dyDescent="0.2">
      <c r="H6" s="2" t="s">
        <v>5</v>
      </c>
      <c r="I6" s="3">
        <f>584.701+24.375</f>
        <v>609.07600000000002</v>
      </c>
      <c r="J6" s="4" t="s">
        <v>8</v>
      </c>
    </row>
    <row r="7" spans="1:10" x14ac:dyDescent="0.2">
      <c r="H7" s="2" t="s">
        <v>6</v>
      </c>
      <c r="I7" s="3">
        <f>+I4-I5+I6</f>
        <v>2168.9897198399999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2C2AF-3A98-481B-A85D-8CADDC89ACA6}">
  <dimension ref="A1:BC345"/>
  <sheetViews>
    <sheetView tabSelected="1" zoomScale="200" zoomScaleNormal="2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RowHeight="12.75" x14ac:dyDescent="0.2"/>
  <cols>
    <col min="1" max="1" width="5.42578125" style="2" bestFit="1" customWidth="1"/>
    <col min="2" max="2" width="28.5703125" style="2" bestFit="1" customWidth="1"/>
    <col min="3" max="16384" width="9.140625" style="2"/>
  </cols>
  <sheetData>
    <row r="1" spans="1:55" x14ac:dyDescent="0.2">
      <c r="A1" s="5" t="s">
        <v>9</v>
      </c>
    </row>
    <row r="2" spans="1:55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8</v>
      </c>
      <c r="I2" s="4" t="s">
        <v>15</v>
      </c>
      <c r="J2" s="4" t="s">
        <v>16</v>
      </c>
    </row>
    <row r="3" spans="1:55" x14ac:dyDescent="0.2">
      <c r="B3" s="2" t="s">
        <v>18</v>
      </c>
      <c r="C3" s="3"/>
      <c r="D3" s="3">
        <v>318.286</v>
      </c>
      <c r="E3" s="3"/>
      <c r="F3" s="3"/>
      <c r="G3" s="3"/>
      <c r="H3" s="3">
        <v>318.27600000000001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 x14ac:dyDescent="0.2">
      <c r="B4" s="2" t="s">
        <v>17</v>
      </c>
      <c r="C4" s="3"/>
      <c r="D4" s="3">
        <v>58.750999999999998</v>
      </c>
      <c r="E4" s="3"/>
      <c r="F4" s="3"/>
      <c r="G4" s="3"/>
      <c r="H4" s="3">
        <v>59.320999999999998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55" x14ac:dyDescent="0.2">
      <c r="B5" s="2" t="s">
        <v>19</v>
      </c>
      <c r="C5" s="3"/>
      <c r="D5" s="3">
        <v>25.629000000000001</v>
      </c>
      <c r="E5" s="3"/>
      <c r="F5" s="3"/>
      <c r="G5" s="3"/>
      <c r="H5" s="3">
        <v>29.82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</row>
    <row r="6" spans="1:55" x14ac:dyDescent="0.2">
      <c r="B6" s="1" t="s">
        <v>20</v>
      </c>
      <c r="C6" s="3"/>
      <c r="D6" s="6">
        <v>402.666</v>
      </c>
      <c r="E6" s="3"/>
      <c r="F6" s="3"/>
      <c r="G6" s="3"/>
      <c r="H6" s="6">
        <v>407.41699999999997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55" x14ac:dyDescent="0.2">
      <c r="B7" s="2" t="s">
        <v>21</v>
      </c>
      <c r="C7" s="3"/>
      <c r="D7" s="3">
        <v>172.012</v>
      </c>
      <c r="E7" s="3"/>
      <c r="F7" s="3"/>
      <c r="G7" s="3"/>
      <c r="H7" s="3">
        <v>164.29400000000001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</row>
    <row r="8" spans="1:55" x14ac:dyDescent="0.2">
      <c r="B8" s="2" t="s">
        <v>22</v>
      </c>
      <c r="C8" s="3"/>
      <c r="D8" s="3">
        <v>30.748999999999999</v>
      </c>
      <c r="E8" s="3"/>
      <c r="F8" s="3"/>
      <c r="G8" s="3"/>
      <c r="H8" s="3">
        <v>32.78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</row>
    <row r="9" spans="1:55" x14ac:dyDescent="0.2">
      <c r="B9" s="2" t="s">
        <v>23</v>
      </c>
      <c r="C9" s="3">
        <f t="shared" ref="C9:G9" si="0">+C6-C7-C8</f>
        <v>0</v>
      </c>
      <c r="D9" s="3">
        <f t="shared" si="0"/>
        <v>199.905</v>
      </c>
      <c r="E9" s="3">
        <f t="shared" si="0"/>
        <v>0</v>
      </c>
      <c r="F9" s="3">
        <f t="shared" si="0"/>
        <v>0</v>
      </c>
      <c r="G9" s="3">
        <f t="shared" si="0"/>
        <v>0</v>
      </c>
      <c r="H9" s="3">
        <f>+H6-H7-H8</f>
        <v>210.34299999999996</v>
      </c>
      <c r="I9" s="3">
        <f t="shared" ref="I9:J9" si="1">+I6-I7-I8</f>
        <v>0</v>
      </c>
      <c r="J9" s="3">
        <f t="shared" si="1"/>
        <v>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1:55" x14ac:dyDescent="0.2">
      <c r="B10" s="2" t="s">
        <v>24</v>
      </c>
      <c r="C10" s="3"/>
      <c r="D10" s="3">
        <v>48.389000000000003</v>
      </c>
      <c r="E10" s="3"/>
      <c r="F10" s="3"/>
      <c r="G10" s="3"/>
      <c r="H10" s="3">
        <v>57.189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1:55" x14ac:dyDescent="0.2">
      <c r="B11" s="2" t="s">
        <v>25</v>
      </c>
      <c r="C11" s="3"/>
      <c r="D11" s="3">
        <v>13.205</v>
      </c>
      <c r="E11" s="3"/>
      <c r="F11" s="3"/>
      <c r="G11" s="3"/>
      <c r="H11" s="3">
        <v>14.183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</row>
    <row r="12" spans="1:55" x14ac:dyDescent="0.2">
      <c r="B12" s="2" t="s">
        <v>26</v>
      </c>
      <c r="C12" s="3"/>
      <c r="D12" s="3">
        <v>0.88800000000000001</v>
      </c>
      <c r="E12" s="3"/>
      <c r="F12" s="3"/>
      <c r="G12" s="3"/>
      <c r="H12" s="3">
        <v>-0.03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</row>
    <row r="13" spans="1:55" x14ac:dyDescent="0.2">
      <c r="B13" s="2" t="s">
        <v>27</v>
      </c>
      <c r="C13" s="3">
        <f t="shared" ref="C13" si="2">+C9-SUM(C10:C12)</f>
        <v>0</v>
      </c>
      <c r="D13" s="3">
        <f>+D9-SUM(D10:D12)</f>
        <v>137.423</v>
      </c>
      <c r="E13" s="3">
        <f t="shared" ref="E13:I13" si="3">+E9-SUM(E10:E12)</f>
        <v>0</v>
      </c>
      <c r="F13" s="3">
        <f t="shared" si="3"/>
        <v>0</v>
      </c>
      <c r="G13" s="3">
        <f t="shared" si="3"/>
        <v>0</v>
      </c>
      <c r="H13" s="3">
        <f t="shared" si="3"/>
        <v>139.00099999999998</v>
      </c>
      <c r="I13" s="3">
        <f t="shared" si="3"/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</row>
    <row r="14" spans="1:55" x14ac:dyDescent="0.2">
      <c r="B14" s="2" t="s">
        <v>28</v>
      </c>
      <c r="C14" s="3"/>
      <c r="D14" s="3">
        <v>1.083</v>
      </c>
      <c r="E14" s="3"/>
      <c r="F14" s="3"/>
      <c r="G14" s="3"/>
      <c r="H14" s="3">
        <v>0.36499999999999999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</row>
    <row r="15" spans="1:55" x14ac:dyDescent="0.2">
      <c r="B15" s="2" t="s">
        <v>29</v>
      </c>
      <c r="C15" s="3"/>
      <c r="D15" s="3">
        <v>15.048999999999999</v>
      </c>
      <c r="E15" s="3"/>
      <c r="F15" s="3"/>
      <c r="G15" s="3"/>
      <c r="H15" s="3">
        <v>12.955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</row>
    <row r="16" spans="1:55" x14ac:dyDescent="0.2">
      <c r="B16" s="2" t="s">
        <v>30</v>
      </c>
      <c r="C16" s="3"/>
      <c r="D16" s="3">
        <v>2.8460000000000001</v>
      </c>
      <c r="E16" s="3"/>
      <c r="F16" s="3"/>
      <c r="G16" s="3"/>
      <c r="H16" s="3">
        <v>-1.0449999999999999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</row>
    <row r="17" spans="2:55" x14ac:dyDescent="0.2">
      <c r="B17" s="2" t="s">
        <v>31</v>
      </c>
      <c r="C17" s="3">
        <f t="shared" ref="C17:G17" si="4">+C13+C14-C15+C16</f>
        <v>0</v>
      </c>
      <c r="D17" s="3">
        <f t="shared" si="4"/>
        <v>126.303</v>
      </c>
      <c r="E17" s="3">
        <f t="shared" si="4"/>
        <v>0</v>
      </c>
      <c r="F17" s="3">
        <f t="shared" si="4"/>
        <v>0</v>
      </c>
      <c r="G17" s="3">
        <f t="shared" si="4"/>
        <v>0</v>
      </c>
      <c r="H17" s="3">
        <f>+H13+H14-H15+H16</f>
        <v>125.36599999999999</v>
      </c>
      <c r="I17" s="3">
        <f t="shared" ref="I17" si="5">+I13+I14-I15+I16</f>
        <v>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</row>
    <row r="18" spans="2:55" x14ac:dyDescent="0.2">
      <c r="B18" s="2" t="s">
        <v>32</v>
      </c>
      <c r="C18" s="3"/>
      <c r="D18" s="3">
        <v>1.054</v>
      </c>
      <c r="E18" s="3"/>
      <c r="F18" s="3"/>
      <c r="G18" s="3"/>
      <c r="H18" s="3">
        <v>49.472999999999999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</row>
    <row r="19" spans="2:55" x14ac:dyDescent="0.2">
      <c r="B19" s="2" t="s">
        <v>33</v>
      </c>
      <c r="C19" s="3">
        <f t="shared" ref="C19:G19" si="6">+C17-C18</f>
        <v>0</v>
      </c>
      <c r="D19" s="3">
        <f t="shared" si="6"/>
        <v>125.249</v>
      </c>
      <c r="E19" s="3">
        <f t="shared" si="6"/>
        <v>0</v>
      </c>
      <c r="F19" s="3">
        <f t="shared" si="6"/>
        <v>0</v>
      </c>
      <c r="G19" s="3">
        <f t="shared" si="6"/>
        <v>0</v>
      </c>
      <c r="H19" s="3">
        <f>+H17-H18</f>
        <v>75.892999999999986</v>
      </c>
      <c r="I19" s="3">
        <f t="shared" ref="I19:J19" si="7">+I17-I18</f>
        <v>0</v>
      </c>
      <c r="J19" s="3">
        <f t="shared" si="7"/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</row>
    <row r="20" spans="2:55" x14ac:dyDescent="0.2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</row>
    <row r="21" spans="2:55" x14ac:dyDescent="0.2">
      <c r="B21" s="2" t="s">
        <v>34</v>
      </c>
      <c r="C21" s="7" t="e">
        <f t="shared" ref="C21" si="8">+C19/C22</f>
        <v>#DIV/0!</v>
      </c>
      <c r="D21" s="7">
        <f>+D19/D22</f>
        <v>2.607778633742114</v>
      </c>
      <c r="E21" s="7" t="e">
        <f t="shared" ref="E21:J21" si="9">+E19/E22</f>
        <v>#DIV/0!</v>
      </c>
      <c r="F21" s="7" t="e">
        <f t="shared" si="9"/>
        <v>#DIV/0!</v>
      </c>
      <c r="G21" s="7" t="e">
        <f t="shared" si="9"/>
        <v>#DIV/0!</v>
      </c>
      <c r="H21" s="7">
        <f t="shared" si="9"/>
        <v>1.5701133730552794</v>
      </c>
      <c r="I21" s="7" t="e">
        <f t="shared" si="9"/>
        <v>#DIV/0!</v>
      </c>
      <c r="J21" s="7" t="e">
        <f t="shared" si="9"/>
        <v>#DIV/0!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</row>
    <row r="22" spans="2:55" x14ac:dyDescent="0.2">
      <c r="B22" s="2" t="s">
        <v>2</v>
      </c>
      <c r="C22" s="3"/>
      <c r="D22" s="3">
        <v>48.029000000000003</v>
      </c>
      <c r="E22" s="3"/>
      <c r="F22" s="3"/>
      <c r="G22" s="3"/>
      <c r="H22" s="3">
        <v>48.335999999999999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</row>
    <row r="23" spans="2:55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</row>
    <row r="24" spans="2:55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</row>
    <row r="25" spans="2:55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</row>
    <row r="26" spans="2:55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</row>
    <row r="27" spans="2:55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</row>
    <row r="28" spans="2:55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</row>
    <row r="29" spans="2:55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</row>
    <row r="30" spans="2:55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</row>
    <row r="31" spans="2:55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</row>
    <row r="32" spans="2:55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</row>
    <row r="33" spans="3:55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</row>
    <row r="34" spans="3:55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</row>
    <row r="35" spans="3:55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</row>
    <row r="36" spans="3:55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</row>
    <row r="37" spans="3:55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</row>
    <row r="38" spans="3:55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</row>
    <row r="39" spans="3:55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</row>
    <row r="40" spans="3:55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</row>
    <row r="41" spans="3:55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</row>
    <row r="42" spans="3:55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</row>
    <row r="43" spans="3:55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</row>
    <row r="44" spans="3:55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</row>
    <row r="45" spans="3:55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</row>
    <row r="46" spans="3:55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</row>
    <row r="47" spans="3:55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</row>
    <row r="48" spans="3:55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</row>
    <row r="49" spans="3:55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</row>
    <row r="50" spans="3:55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</row>
    <row r="51" spans="3:55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</row>
    <row r="52" spans="3:55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</row>
    <row r="53" spans="3:55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</row>
    <row r="54" spans="3:55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</row>
    <row r="55" spans="3:55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</row>
    <row r="56" spans="3:55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</row>
    <row r="57" spans="3:55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</row>
    <row r="58" spans="3:55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</row>
    <row r="59" spans="3:55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</row>
    <row r="60" spans="3:55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</row>
    <row r="61" spans="3:55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</row>
    <row r="62" spans="3:55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</row>
    <row r="63" spans="3:55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</row>
    <row r="64" spans="3:55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</row>
    <row r="65" spans="3:55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</row>
    <row r="66" spans="3:55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</row>
    <row r="67" spans="3:55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</row>
    <row r="68" spans="3:55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</row>
    <row r="69" spans="3:55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</row>
    <row r="70" spans="3:55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</row>
    <row r="71" spans="3:55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</row>
    <row r="72" spans="3:55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</row>
    <row r="73" spans="3:55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</row>
    <row r="74" spans="3:55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</row>
    <row r="75" spans="3:55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</row>
    <row r="76" spans="3:55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</row>
    <row r="77" spans="3:55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</row>
    <row r="78" spans="3:55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</row>
    <row r="79" spans="3:55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</row>
    <row r="80" spans="3:55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</row>
    <row r="81" spans="3:55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</row>
    <row r="82" spans="3:5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</row>
    <row r="83" spans="3:5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</row>
    <row r="84" spans="3:5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</row>
    <row r="85" spans="3:5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</row>
    <row r="86" spans="3:5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</row>
    <row r="87" spans="3:5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</row>
    <row r="88" spans="3:5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</row>
    <row r="89" spans="3:5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</row>
    <row r="90" spans="3:5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</row>
    <row r="91" spans="3:5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</row>
    <row r="92" spans="3:5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</row>
    <row r="93" spans="3:5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</row>
    <row r="94" spans="3:5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</row>
    <row r="95" spans="3:5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</row>
    <row r="96" spans="3:5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</row>
    <row r="97" spans="3:5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</row>
    <row r="98" spans="3:5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</row>
    <row r="99" spans="3:5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</row>
    <row r="100" spans="3:5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</row>
    <row r="101" spans="3:5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</row>
    <row r="102" spans="3:5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</row>
    <row r="103" spans="3:5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</row>
    <row r="104" spans="3:5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</row>
    <row r="105" spans="3:5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</row>
    <row r="106" spans="3:5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</row>
    <row r="107" spans="3:5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</row>
    <row r="108" spans="3:5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</row>
    <row r="109" spans="3:5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</row>
    <row r="110" spans="3:5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</row>
    <row r="111" spans="3:5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</row>
    <row r="112" spans="3:5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</row>
    <row r="113" spans="3:5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</row>
    <row r="114" spans="3:5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</row>
    <row r="115" spans="3:5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</row>
    <row r="116" spans="3:5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</row>
    <row r="117" spans="3:5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</row>
    <row r="118" spans="3:5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</row>
    <row r="119" spans="3:5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</row>
    <row r="120" spans="3:5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</row>
    <row r="121" spans="3:5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</row>
    <row r="122" spans="3:5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</row>
    <row r="123" spans="3:5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</row>
    <row r="124" spans="3:5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</row>
    <row r="125" spans="3:5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</row>
    <row r="126" spans="3:5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</row>
    <row r="127" spans="3:5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</row>
    <row r="128" spans="3:5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</row>
    <row r="129" spans="3:5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</row>
    <row r="130" spans="3:5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</row>
    <row r="131" spans="3:5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</row>
    <row r="132" spans="3:5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</row>
    <row r="133" spans="3:5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</row>
    <row r="134" spans="3:5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</row>
    <row r="135" spans="3:5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</row>
    <row r="136" spans="3:5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</row>
    <row r="137" spans="3:5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</row>
    <row r="138" spans="3:5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</row>
    <row r="139" spans="3:5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</row>
    <row r="140" spans="3:5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</row>
    <row r="141" spans="3:5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</row>
    <row r="142" spans="3:5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</row>
    <row r="143" spans="3:5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</row>
    <row r="144" spans="3:5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</row>
    <row r="145" spans="3:5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</row>
    <row r="146" spans="3:5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</row>
    <row r="147" spans="3:5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</row>
    <row r="148" spans="3:5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</row>
    <row r="149" spans="3:5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</row>
    <row r="150" spans="3:5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</row>
    <row r="151" spans="3:5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</row>
    <row r="152" spans="3:5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</row>
    <row r="153" spans="3:5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</row>
    <row r="154" spans="3:5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</row>
    <row r="155" spans="3:5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</row>
    <row r="156" spans="3:5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</row>
    <row r="157" spans="3:5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</row>
    <row r="158" spans="3:5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</row>
    <row r="159" spans="3:5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</row>
    <row r="160" spans="3:5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</row>
    <row r="161" spans="3:5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</row>
    <row r="162" spans="3:5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</row>
    <row r="163" spans="3:5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</row>
    <row r="164" spans="3:5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</row>
    <row r="165" spans="3:5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</row>
    <row r="166" spans="3:5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</row>
    <row r="167" spans="3:5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</row>
    <row r="168" spans="3:5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</row>
    <row r="169" spans="3:5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</row>
    <row r="170" spans="3:5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</row>
    <row r="171" spans="3:5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</row>
    <row r="172" spans="3:5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</row>
    <row r="173" spans="3:5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</row>
    <row r="174" spans="3:5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</row>
    <row r="175" spans="3:5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</row>
    <row r="176" spans="3:5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</row>
    <row r="177" spans="3:5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</row>
    <row r="178" spans="3:5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</row>
    <row r="179" spans="3:5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</row>
    <row r="180" spans="3:5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</row>
    <row r="181" spans="3:5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</row>
    <row r="182" spans="3:5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</row>
    <row r="183" spans="3:5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</row>
    <row r="184" spans="3:5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</row>
    <row r="185" spans="3:5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</row>
    <row r="186" spans="3:5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</row>
    <row r="187" spans="3:5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</row>
    <row r="188" spans="3:5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</row>
    <row r="189" spans="3:5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</row>
    <row r="190" spans="3:5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</row>
    <row r="191" spans="3:5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</row>
    <row r="192" spans="3:5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</row>
    <row r="193" spans="3:5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</row>
    <row r="194" spans="3:5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</row>
    <row r="195" spans="3:5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</row>
    <row r="196" spans="3:5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</row>
    <row r="197" spans="3:5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</row>
    <row r="198" spans="3:5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</row>
    <row r="199" spans="3:5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</row>
    <row r="200" spans="3:5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</row>
    <row r="201" spans="3:5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</row>
    <row r="202" spans="3:5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</row>
    <row r="203" spans="3:5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</row>
    <row r="204" spans="3:5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</row>
    <row r="205" spans="3:5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</row>
    <row r="206" spans="3:5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</row>
    <row r="207" spans="3:5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</row>
    <row r="208" spans="3:5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</row>
    <row r="209" spans="3:5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</row>
    <row r="210" spans="3:5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</row>
    <row r="211" spans="3:5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</row>
    <row r="212" spans="3:5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</row>
    <row r="213" spans="3:5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</row>
    <row r="214" spans="3:5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</row>
    <row r="215" spans="3:5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</row>
    <row r="216" spans="3:5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</row>
    <row r="217" spans="3:5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</row>
    <row r="218" spans="3:5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</row>
    <row r="219" spans="3:5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</row>
    <row r="220" spans="3:5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</row>
    <row r="221" spans="3:5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</row>
    <row r="222" spans="3:5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</row>
    <row r="223" spans="3:5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</row>
    <row r="224" spans="3:5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</row>
    <row r="225" spans="3:5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</row>
    <row r="226" spans="3:5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</row>
    <row r="227" spans="3:5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</row>
    <row r="228" spans="3:5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</row>
    <row r="229" spans="3:5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</row>
    <row r="230" spans="3:5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</row>
    <row r="231" spans="3:5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</row>
    <row r="232" spans="3:5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</row>
    <row r="233" spans="3:5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</row>
    <row r="234" spans="3:5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</row>
    <row r="235" spans="3:5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</row>
    <row r="236" spans="3:5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</row>
    <row r="237" spans="3:5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</row>
    <row r="238" spans="3:5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</row>
    <row r="239" spans="3:5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</row>
    <row r="240" spans="3:5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</row>
    <row r="241" spans="3:5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</row>
    <row r="242" spans="3:5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</row>
    <row r="243" spans="3:5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</row>
    <row r="244" spans="3:5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</row>
    <row r="245" spans="3:5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</row>
    <row r="246" spans="3:5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</row>
    <row r="247" spans="3:5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</row>
    <row r="248" spans="3:5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</row>
    <row r="249" spans="3:5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</row>
    <row r="250" spans="3:5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</row>
    <row r="251" spans="3:5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</row>
    <row r="252" spans="3:5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</row>
    <row r="253" spans="3:5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</row>
    <row r="254" spans="3:5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</row>
    <row r="255" spans="3:5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</row>
    <row r="256" spans="3:5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</row>
    <row r="257" spans="3:5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</row>
    <row r="258" spans="3:5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</row>
    <row r="259" spans="3:5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</row>
    <row r="260" spans="3:5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</row>
    <row r="261" spans="3:5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</row>
    <row r="262" spans="3:5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</row>
    <row r="263" spans="3:5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</row>
    <row r="264" spans="3:5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</row>
    <row r="265" spans="3:5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</row>
    <row r="266" spans="3:5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</row>
    <row r="267" spans="3:5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</row>
    <row r="268" spans="3:5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</row>
    <row r="269" spans="3:5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</row>
    <row r="270" spans="3:5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</row>
    <row r="271" spans="3:5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</row>
    <row r="272" spans="3:5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</row>
    <row r="273" spans="3:5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</row>
    <row r="274" spans="3:5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</row>
    <row r="275" spans="3:5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</row>
    <row r="276" spans="3:5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</row>
    <row r="277" spans="3:5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</row>
    <row r="278" spans="3:5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</row>
    <row r="279" spans="3:5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</row>
    <row r="280" spans="3:5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</row>
    <row r="281" spans="3:5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</row>
    <row r="282" spans="3:5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</row>
    <row r="283" spans="3:5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</row>
    <row r="284" spans="3:5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</row>
    <row r="285" spans="3:5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</row>
    <row r="286" spans="3:5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</row>
    <row r="287" spans="3:5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</row>
    <row r="288" spans="3:5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</row>
    <row r="289" spans="3:5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</row>
    <row r="290" spans="3:5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</row>
    <row r="291" spans="3:5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</row>
    <row r="292" spans="3:5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</row>
    <row r="293" spans="3:5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</row>
    <row r="294" spans="3:5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</row>
    <row r="295" spans="3:5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</row>
    <row r="296" spans="3:5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</row>
    <row r="297" spans="3:5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</row>
    <row r="298" spans="3:5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</row>
    <row r="299" spans="3:5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</row>
    <row r="300" spans="3:5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</row>
    <row r="301" spans="3:5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</row>
    <row r="302" spans="3:5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</row>
    <row r="303" spans="3:5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</row>
    <row r="304" spans="3:5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</row>
    <row r="305" spans="3:5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</row>
    <row r="306" spans="3:5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</row>
    <row r="307" spans="3:5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</row>
    <row r="308" spans="3:5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</row>
    <row r="309" spans="3:5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</row>
    <row r="310" spans="3:5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</row>
    <row r="311" spans="3:5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</row>
    <row r="312" spans="3:5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</row>
    <row r="313" spans="3:5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</row>
    <row r="314" spans="3:5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</row>
    <row r="315" spans="3:5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</row>
    <row r="316" spans="3:5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</row>
    <row r="317" spans="3:5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</row>
    <row r="318" spans="3:5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</row>
    <row r="319" spans="3:5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</row>
    <row r="320" spans="3:5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</row>
    <row r="321" spans="3:5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</row>
    <row r="322" spans="3:5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</row>
    <row r="323" spans="3:5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</row>
    <row r="324" spans="3:5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</row>
    <row r="325" spans="3:5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</row>
    <row r="326" spans="3:5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</row>
    <row r="327" spans="3:5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</row>
    <row r="328" spans="3:5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</row>
    <row r="329" spans="3:5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</row>
    <row r="330" spans="3:5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</row>
    <row r="331" spans="3:5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</row>
    <row r="332" spans="3:5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</row>
    <row r="333" spans="3:5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</row>
    <row r="334" spans="3:5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</row>
    <row r="335" spans="3:5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</row>
    <row r="336" spans="3:5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</row>
    <row r="337" spans="3:5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</row>
    <row r="338" spans="3:5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</row>
    <row r="339" spans="3:5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</row>
    <row r="340" spans="3:5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</row>
    <row r="341" spans="3:5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</row>
    <row r="342" spans="3:5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</row>
    <row r="343" spans="3:5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</row>
    <row r="344" spans="3:5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</row>
    <row r="345" spans="3:5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</row>
  </sheetData>
  <hyperlinks>
    <hyperlink ref="A1" location="Main!A1" display="Main" xr:uid="{5C564B53-F6C8-4443-8287-8257AA3B57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2025-03-21T12:24:49Z</dcterms:created>
  <dcterms:modified xsi:type="dcterms:W3CDTF">2025-09-02T16:54:31Z</dcterms:modified>
</cp:coreProperties>
</file>