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BD4327F-352F-442F-8D82-AA21AD85A7FE}" xr6:coauthVersionLast="47" xr6:coauthVersionMax="47" xr10:uidLastSave="{00000000-0000-0000-0000-000000000000}"/>
  <bookViews>
    <workbookView xWindow="225" yWindow="1950" windowWidth="38175" windowHeight="15240" xr2:uid="{3ABB0FF2-2CFD-4FC6-B6F0-28BC458AAC5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  <c r="F19" i="2" s="1"/>
  <c r="F23" i="2" s="1"/>
  <c r="F25" i="2" s="1"/>
  <c r="F27" i="2" s="1"/>
  <c r="E11" i="2"/>
  <c r="E19" i="2" s="1"/>
  <c r="E23" i="2" s="1"/>
  <c r="E25" i="2" s="1"/>
  <c r="E27" i="2" s="1"/>
  <c r="D11" i="2"/>
  <c r="C11" i="2"/>
  <c r="C19" i="2" s="1"/>
  <c r="C23" i="2" s="1"/>
  <c r="C25" i="2" s="1"/>
  <c r="C27" i="2" s="1"/>
  <c r="D19" i="2"/>
  <c r="D23" i="2" s="1"/>
  <c r="D25" i="2" s="1"/>
  <c r="D27" i="2" s="1"/>
  <c r="G11" i="2"/>
  <c r="G19" i="2" s="1"/>
  <c r="G23" i="2" s="1"/>
  <c r="G25" i="2" s="1"/>
  <c r="G27" i="2" s="1"/>
  <c r="J7" i="1"/>
  <c r="J6" i="1"/>
  <c r="J4" i="1"/>
</calcChain>
</file>

<file path=xl/sharedStrings.xml><?xml version="1.0" encoding="utf-8"?>
<sst xmlns="http://schemas.openxmlformats.org/spreadsheetml/2006/main" count="44" uniqueCount="40">
  <si>
    <t>Old Dominio Freight Line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</si>
  <si>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</si>
  <si>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</si>
  <si>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</si>
  <si>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</si>
  <si>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</si>
  <si>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</si>
  <si>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</si>
  <si>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</si>
  <si>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</si>
  <si>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</si>
  <si>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</si>
  <si>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Q325</t>
  </si>
  <si>
    <t>Q324</t>
  </si>
  <si>
    <t>Q424</t>
  </si>
  <si>
    <t>Q225</t>
  </si>
  <si>
    <t>Q425</t>
  </si>
  <si>
    <t>Revenue</t>
  </si>
  <si>
    <t>Salaries and benefits</t>
  </si>
  <si>
    <t>Operating supplies and expenses</t>
  </si>
  <si>
    <t>General supplies and expenses</t>
  </si>
  <si>
    <t>Operating taxes and licenses</t>
  </si>
  <si>
    <t>Insurance and claims</t>
  </si>
  <si>
    <t>Communication &amp; Utilities</t>
  </si>
  <si>
    <t>D&amp;A</t>
  </si>
  <si>
    <t xml:space="preserve">Purchased Transportation </t>
  </si>
  <si>
    <t>Miscellaneous Expenses</t>
  </si>
  <si>
    <t>Gross Profit</t>
  </si>
  <si>
    <t>Operating Income</t>
  </si>
  <si>
    <t>Interest Expense</t>
  </si>
  <si>
    <t>Interest Income</t>
  </si>
  <si>
    <t>Other Expenses</t>
  </si>
  <si>
    <t>Pretax Income</t>
  </si>
  <si>
    <t>Tax Expense</t>
  </si>
  <si>
    <t>Net Income</t>
  </si>
  <si>
    <t>EPS</t>
  </si>
  <si>
    <t>LTL ton (thousnads)</t>
  </si>
  <si>
    <t>LTL Shipments</t>
  </si>
  <si>
    <t>LTL Shoments per day</t>
  </si>
  <si>
    <t>LTL tonnage per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</si>
</sst>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164" fontId="1" fillId="0" borderId="0" xfId="0" applyNumberFormat="1" applyFont="1"/>
    <xf numFmtId="165" fontId="3" fillId="0" borderId="0" xfId="0" applyNumberFormat="1" applyFont="1"/>
    <xf numFmtId="166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5180-00FE-4FB5-A816-88E62ADE2A36}">
  <dimension ref="A1:K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14062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2">
        <v>159.69999999999999</v>
      </c>
    </row>
    <row r="3" spans="1:11" x14ac:dyDescent="0.2">
      <c r="I3" s="2" t="s">
        <v>3</v>
      </c>
      <c r="J3" s="3">
        <v>211.32539399999999</v>
      </c>
      <c r="K3" s="4" t="s">
        <v>8</v>
      </c>
    </row>
    <row r="4" spans="1:11" x14ac:dyDescent="0.2">
      <c r="I4" s="2" t="s">
        <v>4</v>
      </c>
      <c r="J4" s="3">
        <f>+J2*J3</f>
        <v>33748.665421799997</v>
      </c>
    </row>
    <row r="5" spans="1:11" x14ac:dyDescent="0.2">
      <c r="I5" s="2" t="s">
        <v>5</v>
      </c>
      <c r="J5" s="3">
        <v>97.197999999999993</v>
      </c>
      <c r="K5" s="4" t="s">
        <v>8</v>
      </c>
    </row>
    <row r="6" spans="1:11" x14ac:dyDescent="0.2">
      <c r="I6" s="2" t="s">
        <v>6</v>
      </c>
      <c r="J6" s="3">
        <f>39.99+20</f>
        <v>59.99</v>
      </c>
      <c r="K6" s="4" t="s">
        <v>8</v>
      </c>
    </row>
    <row r="7" spans="1:11" x14ac:dyDescent="0.2">
      <c r="I7" s="2" t="s">
        <v>7</v>
      </c>
      <c r="J7" s="3">
        <f>+J4-J5+J6</f>
        <v>33711.457421799998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F9A3B-F007-4486-8483-4FF5B068C215}">
  <dimension ref="A1:AW502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32.5703125" style="2" customWidth="1"/>
    <col min="3" max="16384" width="9.140625" style="2"/>
  </cols>
  <sheetData>
    <row r="1" spans="1:49" x14ac:dyDescent="0.2">
      <c r="A1" s="5" t="s">
        <v>9</v>
      </c>
    </row>
    <row r="2" spans="1:49" x14ac:dyDescent="0.2">
      <c r="C2" s="4" t="s">
        <v>10</v>
      </c>
      <c r="D2" s="4" t="s">
        <v>11</v>
      </c>
      <c r="E2" s="4" t="s">
        <v>13</v>
      </c>
      <c r="F2" s="4" t="s">
        <v>14</v>
      </c>
      <c r="G2" s="4" t="s">
        <v>8</v>
      </c>
      <c r="H2" s="4" t="s">
        <v>15</v>
      </c>
      <c r="I2" s="4" t="s">
        <v>12</v>
      </c>
      <c r="J2" s="4" t="s">
        <v>16</v>
      </c>
    </row>
    <row r="3" spans="1:49" x14ac:dyDescent="0.2">
      <c r="B3" s="2" t="s">
        <v>36</v>
      </c>
      <c r="C3" s="6">
        <v>2254</v>
      </c>
      <c r="D3" s="3"/>
      <c r="E3" s="3"/>
      <c r="F3" s="3"/>
      <c r="G3" s="6">
        <v>2087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 x14ac:dyDescent="0.2">
      <c r="B4" s="2" t="s">
        <v>39</v>
      </c>
      <c r="C4" s="3">
        <v>35.380000000000003</v>
      </c>
      <c r="D4" s="3"/>
      <c r="E4" s="3"/>
      <c r="F4" s="3"/>
      <c r="G4" s="3">
        <v>33.134999999999998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 x14ac:dyDescent="0.2">
      <c r="B5" s="2" t="s">
        <v>37</v>
      </c>
      <c r="C5" s="6">
        <v>3004</v>
      </c>
      <c r="D5" s="3"/>
      <c r="E5" s="3"/>
      <c r="F5" s="3"/>
      <c r="G5" s="6">
        <v>2808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 x14ac:dyDescent="0.2">
      <c r="B6" s="2" t="s">
        <v>38</v>
      </c>
      <c r="C6" s="3">
        <v>46.930999999999997</v>
      </c>
      <c r="D6" s="3"/>
      <c r="E6" s="3"/>
      <c r="F6" s="3"/>
      <c r="G6" s="3">
        <v>44.566000000000003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 x14ac:dyDescent="0.2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 x14ac:dyDescent="0.2">
      <c r="B8" s="1" t="s">
        <v>17</v>
      </c>
      <c r="C8" s="7">
        <v>1460.0730000000001</v>
      </c>
      <c r="D8" s="7"/>
      <c r="E8" s="7"/>
      <c r="F8" s="7"/>
      <c r="G8" s="7">
        <v>1374.8579999999999</v>
      </c>
      <c r="H8" s="7"/>
      <c r="I8" s="7"/>
      <c r="J8" s="7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 x14ac:dyDescent="0.2">
      <c r="B9" s="2" t="s">
        <v>18</v>
      </c>
      <c r="C9" s="3">
        <v>668.39</v>
      </c>
      <c r="D9" s="3"/>
      <c r="E9" s="3"/>
      <c r="F9" s="3"/>
      <c r="G9" s="3">
        <v>658.08500000000004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 x14ac:dyDescent="0.2">
      <c r="B10" s="2" t="s">
        <v>19</v>
      </c>
      <c r="C10" s="3">
        <v>172.47200000000001</v>
      </c>
      <c r="D10" s="3"/>
      <c r="E10" s="3"/>
      <c r="F10" s="3"/>
      <c r="G10" s="3">
        <v>149.892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x14ac:dyDescent="0.2">
      <c r="B11" s="2" t="s">
        <v>27</v>
      </c>
      <c r="C11" s="3">
        <f t="shared" ref="C11:F11" si="0">+C8-SUM(C9:C10)</f>
        <v>619.21100000000013</v>
      </c>
      <c r="D11" s="3">
        <f t="shared" si="0"/>
        <v>0</v>
      </c>
      <c r="E11" s="3">
        <f t="shared" si="0"/>
        <v>0</v>
      </c>
      <c r="F11" s="3">
        <f t="shared" si="0"/>
        <v>0</v>
      </c>
      <c r="G11" s="3">
        <f>+G8-SUM(G9:G10)</f>
        <v>566.88099999999986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x14ac:dyDescent="0.2">
      <c r="B12" s="2" t="s">
        <v>20</v>
      </c>
      <c r="C12" s="3">
        <v>45.576000000000001</v>
      </c>
      <c r="D12" s="3"/>
      <c r="E12" s="3"/>
      <c r="F12" s="3"/>
      <c r="G12" s="3">
        <v>39.880000000000003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 x14ac:dyDescent="0.2">
      <c r="B13" s="2" t="s">
        <v>21</v>
      </c>
      <c r="C13" s="3">
        <v>35.838000000000001</v>
      </c>
      <c r="D13" s="3"/>
      <c r="E13" s="3"/>
      <c r="F13" s="3"/>
      <c r="G13" s="3">
        <v>35.603000000000002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 x14ac:dyDescent="0.2">
      <c r="B14" s="2" t="s">
        <v>22</v>
      </c>
      <c r="C14" s="3">
        <v>18.193999999999999</v>
      </c>
      <c r="D14" s="3"/>
      <c r="E14" s="3"/>
      <c r="F14" s="3"/>
      <c r="G14" s="3">
        <v>17.48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 x14ac:dyDescent="0.2">
      <c r="B15" s="2" t="s">
        <v>23</v>
      </c>
      <c r="C15" s="3">
        <v>10.994999999999999</v>
      </c>
      <c r="D15" s="3"/>
      <c r="E15" s="3"/>
      <c r="F15" s="3"/>
      <c r="G15" s="3">
        <v>10.803000000000001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 x14ac:dyDescent="0.2">
      <c r="B16" s="2" t="s">
        <v>24</v>
      </c>
      <c r="C16" s="3">
        <v>84.531000000000006</v>
      </c>
      <c r="D16" s="3"/>
      <c r="E16" s="3"/>
      <c r="F16" s="3"/>
      <c r="G16" s="3">
        <v>89.132000000000005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2:49" x14ac:dyDescent="0.2">
      <c r="B17" s="2" t="s">
        <v>25</v>
      </c>
      <c r="C17" s="3">
        <v>30.71</v>
      </c>
      <c r="D17" s="3"/>
      <c r="E17" s="3"/>
      <c r="F17" s="3"/>
      <c r="G17" s="3">
        <v>27.663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2:49" x14ac:dyDescent="0.2">
      <c r="B18" s="2" t="s">
        <v>26</v>
      </c>
      <c r="C18" s="3">
        <v>6.9409999999999998</v>
      </c>
      <c r="D18" s="3"/>
      <c r="E18" s="3"/>
      <c r="F18" s="3"/>
      <c r="G18" s="3">
        <v>8.2650000000000006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2:49" x14ac:dyDescent="0.2">
      <c r="B19" s="2" t="s">
        <v>28</v>
      </c>
      <c r="C19" s="3">
        <f t="shared" ref="C19:F19" si="1">+C11-SUM(C12:C18)</f>
        <v>386.4260000000001</v>
      </c>
      <c r="D19" s="3">
        <f t="shared" si="1"/>
        <v>0</v>
      </c>
      <c r="E19" s="3">
        <f t="shared" si="1"/>
        <v>0</v>
      </c>
      <c r="F19" s="3">
        <f t="shared" si="1"/>
        <v>0</v>
      </c>
      <c r="G19" s="3">
        <f>+G11-SUM(G12:G18)</f>
        <v>338.05499999999984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2:49" x14ac:dyDescent="0.2">
      <c r="B20" s="2" t="s">
        <v>29</v>
      </c>
      <c r="C20" s="3">
        <v>3.6999999999999998E-2</v>
      </c>
      <c r="D20" s="3"/>
      <c r="E20" s="3"/>
      <c r="F20" s="3"/>
      <c r="G20" s="3">
        <v>2E-3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2:49" x14ac:dyDescent="0.2">
      <c r="B21" s="2" t="s">
        <v>30</v>
      </c>
      <c r="C21" s="3">
        <v>7.3719999999999999</v>
      </c>
      <c r="D21" s="3"/>
      <c r="E21" s="3"/>
      <c r="F21" s="3"/>
      <c r="G21" s="3">
        <v>1.6619999999999999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2:49" x14ac:dyDescent="0.2">
      <c r="B22" s="2" t="s">
        <v>31</v>
      </c>
      <c r="C22" s="3">
        <v>0.879</v>
      </c>
      <c r="D22" s="3"/>
      <c r="E22" s="3"/>
      <c r="F22" s="3"/>
      <c r="G22" s="3">
        <v>1.071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2:49" x14ac:dyDescent="0.2">
      <c r="B23" s="2" t="s">
        <v>32</v>
      </c>
      <c r="C23" s="3">
        <f t="shared" ref="C23:F23" si="2">+C19-C20+C21-C22</f>
        <v>392.88200000000012</v>
      </c>
      <c r="D23" s="3">
        <f t="shared" si="2"/>
        <v>0</v>
      </c>
      <c r="E23" s="3">
        <f t="shared" si="2"/>
        <v>0</v>
      </c>
      <c r="F23" s="3">
        <f t="shared" si="2"/>
        <v>0</v>
      </c>
      <c r="G23" s="3">
        <f>+G19-G20+G21-G22</f>
        <v>338.64399999999978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2:49" x14ac:dyDescent="0.2">
      <c r="B24" s="2" t="s">
        <v>33</v>
      </c>
      <c r="C24" s="3">
        <v>100.578</v>
      </c>
      <c r="D24" s="3"/>
      <c r="E24" s="3"/>
      <c r="F24" s="3"/>
      <c r="G24" s="3">
        <v>83.983999999999995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2:49" x14ac:dyDescent="0.2">
      <c r="B25" s="2" t="s">
        <v>34</v>
      </c>
      <c r="C25" s="3">
        <f t="shared" ref="C25:F25" si="3">+C23-C24</f>
        <v>292.30400000000009</v>
      </c>
      <c r="D25" s="3">
        <f t="shared" si="3"/>
        <v>0</v>
      </c>
      <c r="E25" s="3">
        <f t="shared" si="3"/>
        <v>0</v>
      </c>
      <c r="F25" s="3">
        <f t="shared" si="3"/>
        <v>0</v>
      </c>
      <c r="G25" s="3">
        <f>+G23-G24</f>
        <v>254.6599999999998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2:49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2:49" x14ac:dyDescent="0.2">
      <c r="B27" s="2" t="s">
        <v>35</v>
      </c>
      <c r="C27" s="8">
        <f t="shared" ref="C27:F27" si="4">+C25/C28</f>
        <v>1.343345864316112</v>
      </c>
      <c r="D27" s="8" t="e">
        <f t="shared" si="4"/>
        <v>#DIV/0!</v>
      </c>
      <c r="E27" s="8" t="e">
        <f t="shared" si="4"/>
        <v>#DIV/0!</v>
      </c>
      <c r="F27" s="8" t="e">
        <f t="shared" si="4"/>
        <v>#DIV/0!</v>
      </c>
      <c r="G27" s="8">
        <f>+G25/G28</f>
        <v>1.1989529288801415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2:49" x14ac:dyDescent="0.2">
      <c r="B28" s="2" t="s">
        <v>3</v>
      </c>
      <c r="C28" s="3">
        <v>217.59399999999999</v>
      </c>
      <c r="D28" s="3"/>
      <c r="E28" s="3"/>
      <c r="F28" s="3"/>
      <c r="G28" s="3">
        <v>212.40199999999999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2:49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2:49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2:49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2:49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3:49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3:49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3:49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3:49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3:49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3:49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3:49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3:49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3:49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3:49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3:49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3:49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3:49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3:49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3:49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3:49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3:49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3:49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3:49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3:49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3:49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3:49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3:49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3:49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3:49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3:49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3:49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3:49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3:49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3:49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3:49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3:49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3:49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3:49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3:49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3:49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3:49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3:49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3:49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3:49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3:49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3:49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3:49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3:49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3:49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3:49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3:49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3:49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3:49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3:49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3:49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3:49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3:49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3:49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3:49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3:49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3:49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3:49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3:49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3:49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3:49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3:49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3:49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3:49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3:49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3:49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3:49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3:49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3:49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3:49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3:49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3:49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3:49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3:49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3:49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3:49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3:49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3:49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3:49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3:49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3:49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3:49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3:49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3:49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3:49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3:49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3:49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3:49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3:49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3:49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3:49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3:49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3:49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3:49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3:49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3:49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3:49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3:49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3:49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3:49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3:49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3:49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3:49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3:49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3:49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3:49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3:49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3:49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3:49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3:49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3:49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3:49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3:49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3:49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3:49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3:49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3:49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3:49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3:49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3:49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3:49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3:49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3:49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3:49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3:49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3:49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3:49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3:49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3:49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3:49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3:49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3:49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3:49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3:49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3:49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3:49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3:49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3:49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3:49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3:49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3:49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3:49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3:49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3:49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3:49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3:49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3:49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3:49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3:49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3:49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3:49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3:49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3:49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3:49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3:49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3:49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3:49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3:49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3:49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3:49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3:49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3:49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3:49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3:49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3:49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3:49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3:49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3:49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3:49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3:49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3:49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3:49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3:49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3:49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3:49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3:49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3:49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3:49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3:49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3:49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3:49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3:49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3:49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3:49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3:49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3:49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3:49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3:49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3:49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3:49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3:49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3:49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3:49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3:49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3:49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3:49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3:49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3:49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3:49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3:49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3:49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3:49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3:49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3:49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3:49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3:49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3:49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3:49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3:49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3:49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3:49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3:49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3:49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3:49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3:49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3:49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3:49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3:49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3:49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3:49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3:49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3:49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3:49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3:49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3:49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3:49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3:49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3:49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3:49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3:49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3:49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3:49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3:49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3:49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3:49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3:49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3:49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3:49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3:49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3:49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3:49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3:49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3:49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3:49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3:49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3:49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3:49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3:49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3:49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3:49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3:49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3:49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3:49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3:49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3:49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3:49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3:49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3:49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3:49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3:49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3:49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3:49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3:49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3:49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3:49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3:49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3:49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3:49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3:49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3:49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3:49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3:49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3:49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3:49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3:49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3:49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3:49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3:49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3:49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3:49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3:49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3:49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3:49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3:49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3:49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3:49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3:49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3:49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3:49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3:49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3:49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3:49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3:49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3:49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3:49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3:49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3:49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3:49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3:49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3:49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3:49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3:49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3:49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3:49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3:49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3:49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3:49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3:49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3:49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3:49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3:49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3:49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3:49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3:49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3:49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3:49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3:49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3:49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3:49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3:49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3:49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3:49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3:49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3:49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3:49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3:49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3:49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3:49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3:49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3:49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3:49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3:49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3:49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3:49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3:49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3:49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3:49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3:49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3:49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3:49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3:49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3:49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3:49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3:49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3:49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3:49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3:49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3:49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3:49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3:49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3:49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3:49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3:49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3:49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3:49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3:49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3:49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3:49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3:49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3:49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3:49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3:49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3:49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3:49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3:49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3:49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3:49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3:49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3:49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3:49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3:49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3:49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3:49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3:49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3:49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3:49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3:49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3:49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3:49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3:49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3:49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3:49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3:49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3:49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3:49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3:49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3:49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3:49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3:49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3:49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3:49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3:49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3:49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3:49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3:49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3:49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3:49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3:49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3:49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3:49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3:49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3:49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3:49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3:49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3:49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3:49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3:49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3:49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3:49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3:49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3:49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3:49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3:49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3:49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3:49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3:49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3:49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3:49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3:49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3:49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3:49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3:49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3:49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3:49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3:49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3:49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3:49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3:49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3:49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3:49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3:49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3:49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3:49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3:49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3:49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3:49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3:49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3:49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3:49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3:49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3:49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3:49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3:49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3:49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3:49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3:49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3:49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3:49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3:49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3:49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3:49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3:49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3:49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3:49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3:49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3:49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3:49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3:49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3:49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3:49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3:49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3:49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3:49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3:49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3:49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3:49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3:49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3:49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3:49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3:49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</sheetData>
  <hyperlinks>
    <hyperlink ref="A1" location="Main!A1" display="Main" xr:uid="{1ACF1D44-E099-4B6C-A459-30EAF8931D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2025-06-03T11:37:56Z</dcterms:created>
  <dcterms:modified xsi:type="dcterms:W3CDTF">2025-09-02T17:05:43Z</dcterms:modified>
</cp:coreProperties>
</file>