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A74FA88D-159E-425E-A1C5-C38644ED757B}" xr6:coauthVersionLast="47" xr6:coauthVersionMax="47" xr10:uidLastSave="{00000000-0000-0000-0000-000000000000}"/>
  <bookViews>
    <workbookView xWindow="225" yWindow="1950" windowWidth="38175" windowHeight="15240" xr2:uid="{6762F9C4-146C-4858-9F14-B8B09877D4A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0" i="2" l="1"/>
  <c r="O20" i="2"/>
  <c r="N20" i="2"/>
  <c r="M20" i="2"/>
  <c r="L20" i="2"/>
  <c r="Q20" i="2"/>
  <c r="G6" i="1"/>
  <c r="P18" i="2"/>
  <c r="N18" i="2"/>
  <c r="M18" i="2"/>
  <c r="L18" i="2"/>
  <c r="Q18" i="2"/>
  <c r="P7" i="2"/>
  <c r="P11" i="2" s="1"/>
  <c r="P14" i="2" s="1"/>
  <c r="P16" i="2" s="1"/>
  <c r="O7" i="2"/>
  <c r="O11" i="2" s="1"/>
  <c r="O14" i="2" s="1"/>
  <c r="O16" i="2" s="1"/>
  <c r="O18" i="2" s="1"/>
  <c r="N7" i="2"/>
  <c r="N11" i="2" s="1"/>
  <c r="N14" i="2" s="1"/>
  <c r="N16" i="2" s="1"/>
  <c r="M7" i="2"/>
  <c r="M11" i="2" s="1"/>
  <c r="M14" i="2" s="1"/>
  <c r="M16" i="2" s="1"/>
  <c r="L7" i="2"/>
  <c r="L11" i="2" s="1"/>
  <c r="L14" i="2" s="1"/>
  <c r="L16" i="2" s="1"/>
  <c r="Q7" i="2"/>
  <c r="Q11" i="2" s="1"/>
  <c r="Q14" i="2" s="1"/>
  <c r="Q16" i="2" s="1"/>
  <c r="G4" i="1"/>
  <c r="G5" i="1"/>
  <c r="J24" i="2"/>
  <c r="I24" i="2"/>
  <c r="J23" i="2"/>
  <c r="I23" i="2"/>
  <c r="G24" i="2"/>
  <c r="G23" i="2"/>
  <c r="H24" i="2"/>
  <c r="H23" i="2"/>
  <c r="H33" i="2"/>
  <c r="D33" i="2"/>
  <c r="J28" i="2"/>
  <c r="I28" i="2"/>
  <c r="G28" i="2"/>
  <c r="J27" i="2"/>
  <c r="I27" i="2"/>
  <c r="G27" i="2"/>
  <c r="J26" i="2"/>
  <c r="I26" i="2"/>
  <c r="G26" i="2"/>
  <c r="J25" i="2"/>
  <c r="I25" i="2"/>
  <c r="G25" i="2"/>
  <c r="F28" i="2"/>
  <c r="E28" i="2"/>
  <c r="C28" i="2"/>
  <c r="F27" i="2"/>
  <c r="E27" i="2"/>
  <c r="C27" i="2"/>
  <c r="F26" i="2"/>
  <c r="E26" i="2"/>
  <c r="C26" i="2"/>
  <c r="H25" i="2"/>
  <c r="D7" i="2"/>
  <c r="D26" i="2" s="1"/>
  <c r="H7" i="2"/>
  <c r="H11" i="2" s="1"/>
  <c r="H14" i="2" s="1"/>
  <c r="H16" i="2" s="1"/>
  <c r="H20" i="2" s="1"/>
  <c r="G8" i="1" l="1"/>
  <c r="D11" i="2"/>
  <c r="H27" i="2"/>
  <c r="H28" i="2"/>
  <c r="H26" i="2"/>
  <c r="D27" i="2" l="1"/>
  <c r="D14" i="2"/>
  <c r="D28" i="2" l="1"/>
  <c r="D16" i="2"/>
  <c r="D20" i="2" s="1"/>
</calcChain>
</file>

<file path=xl/sharedStrings.xml><?xml version="1.0" encoding="utf-8"?>
<sst xmlns="http://schemas.openxmlformats.org/spreadsheetml/2006/main" count="55" uniqueCount="51">
  <si>
    <t>PLTR</t>
  </si>
  <si>
    <t>SEC</t>
  </si>
  <si>
    <t xml:space="preserve">Palantir </t>
  </si>
  <si>
    <t>numbers in mio USD</t>
  </si>
  <si>
    <t>Price</t>
  </si>
  <si>
    <t>Shares</t>
  </si>
  <si>
    <t>MC</t>
  </si>
  <si>
    <t>Cash</t>
  </si>
  <si>
    <t>Debt</t>
  </si>
  <si>
    <t>EV</t>
  </si>
  <si>
    <t>Q224</t>
  </si>
  <si>
    <t>Main</t>
  </si>
  <si>
    <t>Q123</t>
  </si>
  <si>
    <t>Q223</t>
  </si>
  <si>
    <t>Q323</t>
  </si>
  <si>
    <t>Q423</t>
  </si>
  <si>
    <t>Q124</t>
  </si>
  <si>
    <t>Q324</t>
  </si>
  <si>
    <t>Q424</t>
  </si>
  <si>
    <t>Revenue</t>
  </si>
  <si>
    <t>COGS</t>
  </si>
  <si>
    <t>Gross Profit</t>
  </si>
  <si>
    <t>S&amp;M</t>
  </si>
  <si>
    <t>R&amp;D</t>
  </si>
  <si>
    <t>G&amp;A</t>
  </si>
  <si>
    <t>Operating Profit</t>
  </si>
  <si>
    <t>Interest Income</t>
  </si>
  <si>
    <t>Other Income</t>
  </si>
  <si>
    <t>Net Income</t>
  </si>
  <si>
    <t>Tax Expenses</t>
  </si>
  <si>
    <t>Pretax Income</t>
  </si>
  <si>
    <t>EPS</t>
  </si>
  <si>
    <t>Revenue Growth</t>
  </si>
  <si>
    <t>Gross Margin</t>
  </si>
  <si>
    <t>Operating Margin</t>
  </si>
  <si>
    <t>Tax Rate</t>
  </si>
  <si>
    <t>CFFO</t>
  </si>
  <si>
    <t>CapEx</t>
  </si>
  <si>
    <t>Free Cashflow</t>
  </si>
  <si>
    <t>Goverment</t>
  </si>
  <si>
    <t>Commercial</t>
  </si>
  <si>
    <t>Goverment Growth</t>
  </si>
  <si>
    <t>Commercial Growth</t>
  </si>
  <si>
    <t>FY19</t>
  </si>
  <si>
    <t>FY20</t>
  </si>
  <si>
    <t>FY21</t>
  </si>
  <si>
    <t>FY22</t>
  </si>
  <si>
    <t>FY23</t>
  </si>
  <si>
    <t>FY24</t>
  </si>
  <si>
    <t xml:space="preserve">Minority Interest </t>
  </si>
  <si>
    <t>Net Income to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</si>
</sst>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(#,##0\)"/>
    <numFmt numFmtId="165" formatCode="#,##0.0;\(#,##0.0\)"/>
    <numFmt numFmtId="166" formatCode="#,##0.00;\(#,##0.00\)"/>
  </numFmts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4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0" xfId="2" applyFont="1"/>
    <xf numFmtId="165" fontId="1" fillId="0" borderId="0" xfId="0" applyNumberFormat="1" applyFont="1"/>
    <xf numFmtId="165" fontId="4" fillId="0" borderId="0" xfId="0" applyNumberFormat="1" applyFont="1"/>
    <xf numFmtId="166" fontId="1" fillId="0" borderId="0" xfId="0" applyNumberFormat="1" applyFont="1"/>
    <xf numFmtId="9" fontId="1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c.gov/edgar/browse/?CIK=1321655&amp;owner=exclu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A3A29-EDF3-480E-A9BA-5973530E4A9A}">
  <dimension ref="A1:H8"/>
  <sheetViews>
    <sheetView tabSelected="1" zoomScale="200" zoomScaleNormal="200" workbookViewId="0">
      <selection activeCell="A2" sqref="A2"/>
    </sheetView>
  </sheetViews>
  <sheetFormatPr defaultRowHeight="12.75" x14ac:dyDescent="0.2"/>
  <cols>
    <col min="1" max="1" width="3.42578125" style="2" customWidth="1"/>
    <col min="2" max="16384" width="9.140625" style="2"/>
  </cols>
  <sheetData>
    <row r="1" spans="1:8" x14ac:dyDescent="0.2">
      <c r="A1" s="1" t="s">
        <v>2</v>
      </c>
    </row>
    <row r="2" spans="1:8" x14ac:dyDescent="0.2">
      <c r="A2" s="2" t="s">
        <v>3</v>
      </c>
    </row>
    <row r="3" spans="1:8" x14ac:dyDescent="0.2">
      <c r="F3" s="2" t="s">
        <v>4</v>
      </c>
      <c r="G3" s="2">
        <v>86.2</v>
      </c>
    </row>
    <row r="4" spans="1:8" x14ac:dyDescent="0.2">
      <c r="B4" s="2" t="s">
        <v>0</v>
      </c>
      <c r="F4" s="2" t="s">
        <v>5</v>
      </c>
      <c r="G4" s="3">
        <f>2248.950926+95.40068</f>
        <v>2344.3516060000002</v>
      </c>
      <c r="H4" s="4" t="s">
        <v>18</v>
      </c>
    </row>
    <row r="5" spans="1:8" x14ac:dyDescent="0.2">
      <c r="B5" s="5" t="s">
        <v>1</v>
      </c>
      <c r="F5" s="2" t="s">
        <v>6</v>
      </c>
      <c r="G5" s="3">
        <f>G3*G4</f>
        <v>202083.10843720002</v>
      </c>
    </row>
    <row r="6" spans="1:8" x14ac:dyDescent="0.2">
      <c r="F6" s="2" t="s">
        <v>7</v>
      </c>
      <c r="G6" s="3">
        <f>2098.524+3131.463</f>
        <v>5229.9870000000001</v>
      </c>
      <c r="H6" s="4" t="s">
        <v>18</v>
      </c>
    </row>
    <row r="7" spans="1:8" x14ac:dyDescent="0.2">
      <c r="F7" s="2" t="s">
        <v>8</v>
      </c>
      <c r="G7" s="3">
        <v>0</v>
      </c>
      <c r="H7" s="4" t="s">
        <v>18</v>
      </c>
    </row>
    <row r="8" spans="1:8" x14ac:dyDescent="0.2">
      <c r="F8" s="2" t="s">
        <v>9</v>
      </c>
      <c r="G8" s="3">
        <f>G5-G6+G7</f>
        <v>196853.12143720002</v>
      </c>
    </row>
  </sheetData>
  <hyperlinks>
    <hyperlink ref="B5" r:id="rId1" xr:uid="{D79194AD-CBDD-4C31-A568-714AB265ED9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3F996-9F57-479C-B688-78900FDF6C80}">
  <dimension ref="A1:V572"/>
  <sheetViews>
    <sheetView zoomScale="200" zoomScaleNormal="200" workbookViewId="0">
      <pane xSplit="2" ySplit="2" topLeftCell="L4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 x14ac:dyDescent="0.2"/>
  <cols>
    <col min="1" max="1" width="4.7109375" style="2" bestFit="1" customWidth="1"/>
    <col min="2" max="2" width="19.28515625" style="2" bestFit="1" customWidth="1"/>
    <col min="3" max="16384" width="9.140625" style="2"/>
  </cols>
  <sheetData>
    <row r="1" spans="1:22" x14ac:dyDescent="0.2">
      <c r="A1" s="5" t="s">
        <v>11</v>
      </c>
    </row>
    <row r="2" spans="1:22" x14ac:dyDescent="0.2"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10</v>
      </c>
      <c r="I2" s="4" t="s">
        <v>17</v>
      </c>
      <c r="J2" s="4" t="s">
        <v>18</v>
      </c>
      <c r="L2" s="4" t="s">
        <v>43</v>
      </c>
      <c r="M2" s="4" t="s">
        <v>44</v>
      </c>
      <c r="N2" s="4" t="s">
        <v>45</v>
      </c>
      <c r="O2" s="4" t="s">
        <v>46</v>
      </c>
      <c r="P2" s="4" t="s">
        <v>47</v>
      </c>
      <c r="Q2" s="4" t="s">
        <v>48</v>
      </c>
    </row>
    <row r="3" spans="1:22" x14ac:dyDescent="0.2">
      <c r="B3" s="2" t="s">
        <v>39</v>
      </c>
      <c r="C3" s="6"/>
      <c r="D3" s="6">
        <v>301.505</v>
      </c>
      <c r="E3" s="6"/>
      <c r="F3" s="6"/>
      <c r="G3" s="6"/>
      <c r="H3" s="6">
        <v>370.767</v>
      </c>
      <c r="I3" s="6"/>
      <c r="J3" s="6"/>
      <c r="K3" s="6"/>
      <c r="L3" s="6"/>
      <c r="M3" s="6"/>
      <c r="N3" s="6"/>
      <c r="O3" s="6"/>
      <c r="P3" s="6">
        <v>1222.2149999999999</v>
      </c>
      <c r="Q3" s="6">
        <v>1569.605</v>
      </c>
      <c r="R3" s="6"/>
      <c r="S3" s="6"/>
    </row>
    <row r="4" spans="1:22" x14ac:dyDescent="0.2">
      <c r="B4" s="2" t="s">
        <v>40</v>
      </c>
      <c r="C4" s="6"/>
      <c r="D4" s="6">
        <v>231.81200000000001</v>
      </c>
      <c r="E4" s="6"/>
      <c r="F4" s="6"/>
      <c r="G4" s="6"/>
      <c r="H4" s="6">
        <v>307.36700000000002</v>
      </c>
      <c r="I4" s="6"/>
      <c r="J4" s="6"/>
      <c r="K4" s="6"/>
      <c r="L4" s="6"/>
      <c r="M4" s="6"/>
      <c r="N4" s="6"/>
      <c r="O4" s="6"/>
      <c r="P4" s="6">
        <v>1002.797</v>
      </c>
      <c r="Q4" s="6">
        <v>1295.902</v>
      </c>
      <c r="R4" s="6"/>
      <c r="S4" s="6"/>
    </row>
    <row r="5" spans="1:22" x14ac:dyDescent="0.2">
      <c r="B5" s="1" t="s">
        <v>19</v>
      </c>
      <c r="C5" s="7"/>
      <c r="D5" s="7">
        <v>533.31700000000001</v>
      </c>
      <c r="E5" s="7"/>
      <c r="F5" s="7"/>
      <c r="G5" s="7"/>
      <c r="H5" s="7">
        <v>678.13400000000001</v>
      </c>
      <c r="I5" s="7"/>
      <c r="J5" s="7"/>
      <c r="K5" s="7"/>
      <c r="L5" s="7"/>
      <c r="M5" s="7"/>
      <c r="N5" s="7"/>
      <c r="O5" s="7">
        <v>1905.8710000000001</v>
      </c>
      <c r="P5" s="7">
        <v>2225.0120000000002</v>
      </c>
      <c r="Q5" s="7">
        <v>2865.5070000000001</v>
      </c>
      <c r="R5" s="7"/>
      <c r="S5" s="1"/>
      <c r="T5" s="1"/>
      <c r="U5" s="1"/>
      <c r="V5" s="1"/>
    </row>
    <row r="6" spans="1:22" x14ac:dyDescent="0.2">
      <c r="B6" s="2" t="s">
        <v>20</v>
      </c>
      <c r="C6" s="6"/>
      <c r="D6" s="6">
        <v>106.899</v>
      </c>
      <c r="E6" s="6"/>
      <c r="F6" s="6"/>
      <c r="G6" s="6"/>
      <c r="H6" s="6">
        <v>128.56200000000001</v>
      </c>
      <c r="I6" s="6"/>
      <c r="J6" s="6"/>
      <c r="K6" s="6"/>
      <c r="L6" s="6"/>
      <c r="M6" s="6"/>
      <c r="N6" s="6"/>
      <c r="O6" s="6">
        <v>408.54899999999998</v>
      </c>
      <c r="P6" s="6">
        <v>431.10500000000002</v>
      </c>
      <c r="Q6" s="6">
        <v>565.99</v>
      </c>
      <c r="R6" s="6"/>
    </row>
    <row r="7" spans="1:22" x14ac:dyDescent="0.2">
      <c r="B7" s="2" t="s">
        <v>21</v>
      </c>
      <c r="C7" s="6"/>
      <c r="D7" s="6">
        <f>D5-D6</f>
        <v>426.41800000000001</v>
      </c>
      <c r="E7" s="6"/>
      <c r="F7" s="6"/>
      <c r="G7" s="6"/>
      <c r="H7" s="6">
        <f>H5-H6</f>
        <v>549.572</v>
      </c>
      <c r="I7" s="6"/>
      <c r="J7" s="6"/>
      <c r="K7" s="6"/>
      <c r="L7" s="6">
        <f t="shared" ref="L7:P7" si="0">+L5-L6</f>
        <v>0</v>
      </c>
      <c r="M7" s="6">
        <f t="shared" si="0"/>
        <v>0</v>
      </c>
      <c r="N7" s="6">
        <f t="shared" si="0"/>
        <v>0</v>
      </c>
      <c r="O7" s="6">
        <f t="shared" si="0"/>
        <v>1497.3220000000001</v>
      </c>
      <c r="P7" s="6">
        <f t="shared" si="0"/>
        <v>1793.9070000000002</v>
      </c>
      <c r="Q7" s="6">
        <f>+Q5-Q6</f>
        <v>2299.5169999999998</v>
      </c>
      <c r="R7" s="6"/>
    </row>
    <row r="8" spans="1:22" x14ac:dyDescent="0.2">
      <c r="B8" s="2" t="s">
        <v>22</v>
      </c>
      <c r="C8" s="6"/>
      <c r="D8" s="6">
        <v>184.16300000000001</v>
      </c>
      <c r="E8" s="6"/>
      <c r="F8" s="6"/>
      <c r="G8" s="6"/>
      <c r="H8" s="6">
        <v>196.809</v>
      </c>
      <c r="I8" s="6"/>
      <c r="J8" s="6"/>
      <c r="K8" s="6"/>
      <c r="L8" s="6"/>
      <c r="M8" s="6"/>
      <c r="N8" s="6"/>
      <c r="O8" s="6">
        <v>702.51099999999997</v>
      </c>
      <c r="P8" s="6">
        <v>744.99199999999996</v>
      </c>
      <c r="Q8" s="6">
        <v>887.755</v>
      </c>
      <c r="R8" s="6"/>
    </row>
    <row r="9" spans="1:22" x14ac:dyDescent="0.2">
      <c r="B9" s="2" t="s">
        <v>23</v>
      </c>
      <c r="C9" s="6"/>
      <c r="D9" s="6">
        <v>99.533000000000001</v>
      </c>
      <c r="E9" s="6"/>
      <c r="F9" s="6"/>
      <c r="G9" s="6"/>
      <c r="H9" s="6">
        <v>108.78100000000001</v>
      </c>
      <c r="I9" s="6"/>
      <c r="J9" s="6"/>
      <c r="K9" s="6"/>
      <c r="L9" s="6"/>
      <c r="M9" s="6"/>
      <c r="N9" s="6"/>
      <c r="O9" s="6">
        <v>359.67899999999997</v>
      </c>
      <c r="P9" s="6">
        <v>404.62400000000002</v>
      </c>
      <c r="Q9" s="6">
        <v>507.87799999999999</v>
      </c>
      <c r="R9" s="6"/>
    </row>
    <row r="10" spans="1:22" x14ac:dyDescent="0.2">
      <c r="B10" s="2" t="s">
        <v>24</v>
      </c>
      <c r="C10" s="6"/>
      <c r="D10" s="6">
        <v>132.648</v>
      </c>
      <c r="E10" s="6"/>
      <c r="F10" s="6"/>
      <c r="G10" s="6"/>
      <c r="H10" s="6">
        <v>138.643</v>
      </c>
      <c r="I10" s="6"/>
      <c r="J10" s="6"/>
      <c r="K10" s="6"/>
      <c r="L10" s="6"/>
      <c r="M10" s="6"/>
      <c r="N10" s="6"/>
      <c r="O10" s="6">
        <v>596.33299999999997</v>
      </c>
      <c r="P10" s="6">
        <v>524.32500000000005</v>
      </c>
      <c r="Q10" s="6">
        <v>593.48099999999999</v>
      </c>
      <c r="R10" s="6"/>
    </row>
    <row r="11" spans="1:22" x14ac:dyDescent="0.2">
      <c r="B11" s="2" t="s">
        <v>25</v>
      </c>
      <c r="C11" s="6"/>
      <c r="D11" s="6">
        <f>D7-SUM(D8:D10)</f>
        <v>10.073999999999955</v>
      </c>
      <c r="E11" s="6"/>
      <c r="F11" s="6"/>
      <c r="G11" s="6"/>
      <c r="H11" s="6">
        <f>H7-SUM(H8:H10)</f>
        <v>105.33899999999994</v>
      </c>
      <c r="I11" s="6"/>
      <c r="J11" s="6"/>
      <c r="K11" s="6"/>
      <c r="L11" s="6">
        <f t="shared" ref="L11:Q11" si="1">L7-SUM(L8:L10)</f>
        <v>0</v>
      </c>
      <c r="M11" s="6">
        <f t="shared" si="1"/>
        <v>0</v>
      </c>
      <c r="N11" s="6">
        <f t="shared" si="1"/>
        <v>0</v>
      </c>
      <c r="O11" s="6">
        <f t="shared" si="1"/>
        <v>-161.20100000000002</v>
      </c>
      <c r="P11" s="6">
        <f t="shared" si="1"/>
        <v>119.96600000000012</v>
      </c>
      <c r="Q11" s="6">
        <f t="shared" si="1"/>
        <v>310.40299999999979</v>
      </c>
      <c r="R11" s="6"/>
    </row>
    <row r="12" spans="1:22" x14ac:dyDescent="0.2">
      <c r="B12" s="2" t="s">
        <v>26</v>
      </c>
      <c r="C12" s="6"/>
      <c r="D12" s="6">
        <v>30.31</v>
      </c>
      <c r="E12" s="6"/>
      <c r="F12" s="6"/>
      <c r="G12" s="6"/>
      <c r="H12" s="6">
        <v>46.593000000000004</v>
      </c>
      <c r="I12" s="6"/>
      <c r="J12" s="6"/>
      <c r="K12" s="6"/>
      <c r="L12" s="6"/>
      <c r="M12" s="6"/>
      <c r="N12" s="6"/>
      <c r="O12" s="6">
        <v>20.309000000000001</v>
      </c>
      <c r="P12" s="6">
        <v>132.572</v>
      </c>
      <c r="Q12" s="6">
        <v>196.792</v>
      </c>
      <c r="R12" s="6"/>
    </row>
    <row r="13" spans="1:22" x14ac:dyDescent="0.2">
      <c r="B13" s="2" t="s">
        <v>27</v>
      </c>
      <c r="C13" s="6"/>
      <c r="D13" s="6">
        <v>-10.340999999999999</v>
      </c>
      <c r="E13" s="6"/>
      <c r="F13" s="6"/>
      <c r="G13" s="6"/>
      <c r="H13" s="6">
        <v>-11.173</v>
      </c>
      <c r="I13" s="6"/>
      <c r="J13" s="6"/>
      <c r="K13" s="6"/>
      <c r="L13" s="6"/>
      <c r="M13" s="6"/>
      <c r="N13" s="6"/>
      <c r="O13" s="6">
        <v>-220.13499999999999</v>
      </c>
      <c r="P13" s="6">
        <v>-15.446999999999999</v>
      </c>
      <c r="Q13" s="6">
        <v>-18.021999999999998</v>
      </c>
      <c r="R13" s="6"/>
    </row>
    <row r="14" spans="1:22" x14ac:dyDescent="0.2">
      <c r="B14" s="2" t="s">
        <v>30</v>
      </c>
      <c r="C14" s="6"/>
      <c r="D14" s="6">
        <f>D11+D12+D13</f>
        <v>30.042999999999957</v>
      </c>
      <c r="E14" s="6"/>
      <c r="F14" s="6"/>
      <c r="G14" s="6"/>
      <c r="H14" s="6">
        <f>H11+H12+H13</f>
        <v>140.75899999999996</v>
      </c>
      <c r="I14" s="6"/>
      <c r="J14" s="6"/>
      <c r="K14" s="6"/>
      <c r="L14" s="6">
        <f t="shared" ref="L14:Q14" si="2">L11+L12+L13</f>
        <v>0</v>
      </c>
      <c r="M14" s="6">
        <f t="shared" si="2"/>
        <v>0</v>
      </c>
      <c r="N14" s="6">
        <f t="shared" si="2"/>
        <v>0</v>
      </c>
      <c r="O14" s="6">
        <f t="shared" si="2"/>
        <v>-361.02700000000004</v>
      </c>
      <c r="P14" s="6">
        <f t="shared" si="2"/>
        <v>237.09100000000012</v>
      </c>
      <c r="Q14" s="6">
        <f t="shared" si="2"/>
        <v>489.17299999999983</v>
      </c>
      <c r="R14" s="6"/>
    </row>
    <row r="15" spans="1:22" x14ac:dyDescent="0.2">
      <c r="B15" s="2" t="s">
        <v>29</v>
      </c>
      <c r="C15" s="6"/>
      <c r="D15" s="6">
        <v>2.1709999999999998</v>
      </c>
      <c r="E15" s="6"/>
      <c r="F15" s="6"/>
      <c r="G15" s="6"/>
      <c r="H15" s="6">
        <v>5.1890000000000001</v>
      </c>
      <c r="I15" s="6"/>
      <c r="J15" s="6"/>
      <c r="K15" s="6"/>
      <c r="L15" s="6"/>
      <c r="M15" s="6"/>
      <c r="N15" s="6"/>
      <c r="O15" s="6">
        <v>10.067</v>
      </c>
      <c r="P15" s="6">
        <v>19.716000000000001</v>
      </c>
      <c r="Q15" s="6">
        <v>21.254999999999999</v>
      </c>
      <c r="R15" s="6"/>
    </row>
    <row r="16" spans="1:22" x14ac:dyDescent="0.2">
      <c r="B16" s="2" t="s">
        <v>28</v>
      </c>
      <c r="C16" s="6"/>
      <c r="D16" s="6">
        <f>D14-D15</f>
        <v>27.871999999999957</v>
      </c>
      <c r="E16" s="6"/>
      <c r="F16" s="6"/>
      <c r="G16" s="6"/>
      <c r="H16" s="6">
        <f>H14-H15</f>
        <v>135.56999999999996</v>
      </c>
      <c r="I16" s="6"/>
      <c r="J16" s="6"/>
      <c r="K16" s="6"/>
      <c r="L16" s="6">
        <f t="shared" ref="L16:P16" si="3">+L14-L15</f>
        <v>0</v>
      </c>
      <c r="M16" s="6">
        <f t="shared" si="3"/>
        <v>0</v>
      </c>
      <c r="N16" s="6">
        <f t="shared" si="3"/>
        <v>0</v>
      </c>
      <c r="O16" s="6">
        <f t="shared" si="3"/>
        <v>-371.09400000000005</v>
      </c>
      <c r="P16" s="6">
        <f t="shared" si="3"/>
        <v>217.37500000000011</v>
      </c>
      <c r="Q16" s="6">
        <f>+Q14-Q15</f>
        <v>467.91799999999984</v>
      </c>
      <c r="R16" s="6"/>
    </row>
    <row r="17" spans="2:18" x14ac:dyDescent="0.2">
      <c r="B17" s="2" t="s">
        <v>49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>
        <v>2.6110000000000002</v>
      </c>
      <c r="P17" s="6">
        <v>7.55</v>
      </c>
      <c r="Q17" s="6">
        <v>5.7279999999999998</v>
      </c>
      <c r="R17" s="6"/>
    </row>
    <row r="18" spans="2:18" x14ac:dyDescent="0.2">
      <c r="B18" s="2" t="s">
        <v>50</v>
      </c>
      <c r="C18" s="6"/>
      <c r="D18" s="6"/>
      <c r="E18" s="6"/>
      <c r="F18" s="6"/>
      <c r="G18" s="6"/>
      <c r="H18" s="6"/>
      <c r="I18" s="6"/>
      <c r="J18" s="6"/>
      <c r="K18" s="6"/>
      <c r="L18" s="6">
        <f t="shared" ref="L18:P18" si="4">+L16-L17</f>
        <v>0</v>
      </c>
      <c r="M18" s="6">
        <f t="shared" si="4"/>
        <v>0</v>
      </c>
      <c r="N18" s="6">
        <f t="shared" si="4"/>
        <v>0</v>
      </c>
      <c r="O18" s="6">
        <f t="shared" si="4"/>
        <v>-373.70500000000004</v>
      </c>
      <c r="P18" s="6">
        <f t="shared" si="4"/>
        <v>209.8250000000001</v>
      </c>
      <c r="Q18" s="6">
        <f>+Q16-Q17</f>
        <v>462.18999999999983</v>
      </c>
      <c r="R18" s="6"/>
    </row>
    <row r="19" spans="2:18" x14ac:dyDescent="0.2"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2:18" x14ac:dyDescent="0.2">
      <c r="B20" s="2" t="s">
        <v>31</v>
      </c>
      <c r="C20" s="6"/>
      <c r="D20" s="8">
        <f>D16/D21</f>
        <v>1.3077930804082516E-2</v>
      </c>
      <c r="E20" s="6"/>
      <c r="F20" s="6"/>
      <c r="G20" s="6"/>
      <c r="H20" s="8">
        <f>H16/H21</f>
        <v>6.0750352214920991E-2</v>
      </c>
      <c r="I20" s="6"/>
      <c r="J20" s="6"/>
      <c r="K20" s="6"/>
      <c r="L20" s="8" t="e">
        <f t="shared" ref="L20:P20" si="5">+L18/L21</f>
        <v>#DIV/0!</v>
      </c>
      <c r="M20" s="8" t="e">
        <f t="shared" si="5"/>
        <v>#DIV/0!</v>
      </c>
      <c r="N20" s="8" t="e">
        <f t="shared" si="5"/>
        <v>#DIV/0!</v>
      </c>
      <c r="O20" s="8">
        <f t="shared" si="5"/>
        <v>-0.18107678434804267</v>
      </c>
      <c r="P20" s="8">
        <f t="shared" si="5"/>
        <v>9.7709092568567552E-2</v>
      </c>
      <c r="Q20" s="8">
        <f>+Q18/Q21</f>
        <v>0.20540289747898255</v>
      </c>
      <c r="R20" s="6"/>
    </row>
    <row r="21" spans="2:18" x14ac:dyDescent="0.2">
      <c r="B21" s="2" t="s">
        <v>5</v>
      </c>
      <c r="C21" s="6"/>
      <c r="D21" s="6">
        <v>2131.2240000000002</v>
      </c>
      <c r="E21" s="6"/>
      <c r="F21" s="6"/>
      <c r="G21" s="6"/>
      <c r="H21" s="6">
        <v>2231.5920000000001</v>
      </c>
      <c r="I21" s="6"/>
      <c r="J21" s="6"/>
      <c r="K21" s="6"/>
      <c r="L21" s="6"/>
      <c r="M21" s="6"/>
      <c r="N21" s="6"/>
      <c r="O21" s="6">
        <v>2063.7930000000001</v>
      </c>
      <c r="P21" s="6">
        <v>2147.4459999999999</v>
      </c>
      <c r="Q21" s="6">
        <v>2250.163</v>
      </c>
      <c r="R21" s="6"/>
    </row>
    <row r="22" spans="2:18" x14ac:dyDescent="0.2"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spans="2:18" x14ac:dyDescent="0.2">
      <c r="B23" s="2" t="s">
        <v>41</v>
      </c>
      <c r="C23" s="6"/>
      <c r="D23" s="6"/>
      <c r="E23" s="6"/>
      <c r="F23" s="6"/>
      <c r="G23" s="9" t="e">
        <f t="shared" ref="G23:G24" si="6">G3/C3-1</f>
        <v>#DIV/0!</v>
      </c>
      <c r="H23" s="9">
        <f t="shared" ref="H23:H24" si="7">H3/D3-1</f>
        <v>0.22972090015090951</v>
      </c>
      <c r="I23" s="9" t="e">
        <f t="shared" ref="I23:I24" si="8">I3/E3-1</f>
        <v>#DIV/0!</v>
      </c>
      <c r="J23" s="9" t="e">
        <f t="shared" ref="J23:J24" si="9">J3/F3-1</f>
        <v>#DIV/0!</v>
      </c>
      <c r="K23" s="6"/>
      <c r="L23" s="6"/>
      <c r="M23" s="6"/>
      <c r="N23" s="6"/>
      <c r="O23" s="6"/>
      <c r="P23" s="6"/>
      <c r="Q23" s="6"/>
      <c r="R23" s="6"/>
    </row>
    <row r="24" spans="2:18" x14ac:dyDescent="0.2">
      <c r="B24" s="2" t="s">
        <v>42</v>
      </c>
      <c r="C24" s="6"/>
      <c r="D24" s="6"/>
      <c r="E24" s="6"/>
      <c r="F24" s="6"/>
      <c r="G24" s="9" t="e">
        <f t="shared" si="6"/>
        <v>#DIV/0!</v>
      </c>
      <c r="H24" s="9">
        <f t="shared" si="7"/>
        <v>0.32593222093765628</v>
      </c>
      <c r="I24" s="9" t="e">
        <f t="shared" si="8"/>
        <v>#DIV/0!</v>
      </c>
      <c r="J24" s="9" t="e">
        <f t="shared" si="9"/>
        <v>#DIV/0!</v>
      </c>
      <c r="K24" s="6"/>
      <c r="L24" s="6"/>
      <c r="M24" s="6"/>
      <c r="N24" s="6"/>
      <c r="O24" s="6"/>
      <c r="P24" s="6"/>
      <c r="Q24" s="6"/>
      <c r="R24" s="6"/>
    </row>
    <row r="25" spans="2:18" x14ac:dyDescent="0.2">
      <c r="B25" s="2" t="s">
        <v>32</v>
      </c>
      <c r="C25" s="6"/>
      <c r="D25" s="6"/>
      <c r="E25" s="6"/>
      <c r="F25" s="6"/>
      <c r="G25" s="9" t="e">
        <f t="shared" ref="G25" si="10">G5/C5-1</f>
        <v>#DIV/0!</v>
      </c>
      <c r="H25" s="9">
        <f>H5/D5-1</f>
        <v>0.2715401909183468</v>
      </c>
      <c r="I25" s="9" t="e">
        <f t="shared" ref="I25:J25" si="11">I5/E5-1</f>
        <v>#DIV/0!</v>
      </c>
      <c r="J25" s="9" t="e">
        <f t="shared" si="11"/>
        <v>#DIV/0!</v>
      </c>
      <c r="K25" s="6"/>
      <c r="L25" s="6"/>
      <c r="M25" s="6"/>
      <c r="N25" s="6"/>
      <c r="O25" s="6"/>
      <c r="P25" s="6"/>
      <c r="Q25" s="6"/>
      <c r="R25" s="6"/>
    </row>
    <row r="26" spans="2:18" x14ac:dyDescent="0.2">
      <c r="B26" s="2" t="s">
        <v>33</v>
      </c>
      <c r="C26" s="9" t="e">
        <f t="shared" ref="C26:H26" si="12">C7/C5</f>
        <v>#DIV/0!</v>
      </c>
      <c r="D26" s="9">
        <f t="shared" si="12"/>
        <v>0.79955823647099189</v>
      </c>
      <c r="E26" s="9" t="e">
        <f t="shared" si="12"/>
        <v>#DIV/0!</v>
      </c>
      <c r="F26" s="9" t="e">
        <f t="shared" si="12"/>
        <v>#DIV/0!</v>
      </c>
      <c r="G26" s="9" t="e">
        <f t="shared" si="12"/>
        <v>#DIV/0!</v>
      </c>
      <c r="H26" s="9">
        <f t="shared" si="12"/>
        <v>0.81041799998230435</v>
      </c>
      <c r="I26" s="9" t="e">
        <f t="shared" ref="I26:J26" si="13">I7/I5</f>
        <v>#DIV/0!</v>
      </c>
      <c r="J26" s="9" t="e">
        <f t="shared" si="13"/>
        <v>#DIV/0!</v>
      </c>
      <c r="K26" s="6"/>
      <c r="L26" s="6"/>
      <c r="M26" s="6"/>
      <c r="N26" s="6"/>
      <c r="O26" s="6"/>
      <c r="P26" s="6"/>
      <c r="Q26" s="6"/>
      <c r="R26" s="6"/>
    </row>
    <row r="27" spans="2:18" x14ac:dyDescent="0.2">
      <c r="B27" s="2" t="s">
        <v>34</v>
      </c>
      <c r="C27" s="9" t="e">
        <f t="shared" ref="C27:H27" si="14">C11/C5</f>
        <v>#DIV/0!</v>
      </c>
      <c r="D27" s="9">
        <f t="shared" si="14"/>
        <v>1.8889328485684791E-2</v>
      </c>
      <c r="E27" s="9" t="e">
        <f t="shared" si="14"/>
        <v>#DIV/0!</v>
      </c>
      <c r="F27" s="9" t="e">
        <f t="shared" si="14"/>
        <v>#DIV/0!</v>
      </c>
      <c r="G27" s="9" t="e">
        <f t="shared" si="14"/>
        <v>#DIV/0!</v>
      </c>
      <c r="H27" s="9">
        <f t="shared" si="14"/>
        <v>0.1553365559019308</v>
      </c>
      <c r="I27" s="9" t="e">
        <f t="shared" ref="I27:J27" si="15">I11/I5</f>
        <v>#DIV/0!</v>
      </c>
      <c r="J27" s="9" t="e">
        <f t="shared" si="15"/>
        <v>#DIV/0!</v>
      </c>
      <c r="K27" s="6"/>
      <c r="L27" s="6"/>
      <c r="M27" s="6"/>
      <c r="N27" s="6"/>
      <c r="O27" s="6"/>
      <c r="P27" s="6"/>
      <c r="Q27" s="6"/>
      <c r="R27" s="6"/>
    </row>
    <row r="28" spans="2:18" x14ac:dyDescent="0.2">
      <c r="B28" s="2" t="s">
        <v>35</v>
      </c>
      <c r="C28" s="9" t="e">
        <f t="shared" ref="C28:H28" si="16">C15/C14</f>
        <v>#DIV/0!</v>
      </c>
      <c r="D28" s="9">
        <f t="shared" si="16"/>
        <v>7.226308957161412E-2</v>
      </c>
      <c r="E28" s="9" t="e">
        <f t="shared" si="16"/>
        <v>#DIV/0!</v>
      </c>
      <c r="F28" s="9" t="e">
        <f t="shared" si="16"/>
        <v>#DIV/0!</v>
      </c>
      <c r="G28" s="9" t="e">
        <f t="shared" si="16"/>
        <v>#DIV/0!</v>
      </c>
      <c r="H28" s="9">
        <f t="shared" si="16"/>
        <v>3.6864427851860282E-2</v>
      </c>
      <c r="I28" s="9" t="e">
        <f t="shared" ref="I28:J28" si="17">I15/I14</f>
        <v>#DIV/0!</v>
      </c>
      <c r="J28" s="9" t="e">
        <f t="shared" si="17"/>
        <v>#DIV/0!</v>
      </c>
      <c r="K28" s="6"/>
      <c r="L28" s="6"/>
      <c r="M28" s="6"/>
      <c r="N28" s="6"/>
      <c r="O28" s="6"/>
      <c r="P28" s="6"/>
      <c r="Q28" s="6"/>
      <c r="R28" s="6"/>
    </row>
    <row r="29" spans="2:18" x14ac:dyDescent="0.2"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spans="2:18" x14ac:dyDescent="0.2"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2:18" x14ac:dyDescent="0.2">
      <c r="B31" s="2" t="s">
        <v>36</v>
      </c>
      <c r="C31" s="6"/>
      <c r="D31" s="6">
        <v>277.56799999999998</v>
      </c>
      <c r="E31" s="6"/>
      <c r="F31" s="6"/>
      <c r="G31" s="6"/>
      <c r="H31" s="6">
        <v>273.76600000000002</v>
      </c>
      <c r="I31" s="6"/>
      <c r="J31" s="6"/>
      <c r="K31" s="6"/>
      <c r="L31" s="6"/>
      <c r="M31" s="6"/>
      <c r="N31" s="6"/>
      <c r="O31" s="6"/>
      <c r="P31" s="6"/>
      <c r="Q31" s="6"/>
      <c r="R31" s="6"/>
    </row>
    <row r="32" spans="2:18" x14ac:dyDescent="0.2">
      <c r="B32" s="2" t="s">
        <v>37</v>
      </c>
      <c r="C32" s="6"/>
      <c r="D32" s="6">
        <v>8.6890000000000001</v>
      </c>
      <c r="E32" s="6"/>
      <c r="F32" s="6"/>
      <c r="G32" s="6"/>
      <c r="H32" s="6">
        <v>5.5430000000000001</v>
      </c>
      <c r="I32" s="6"/>
      <c r="J32" s="6"/>
      <c r="K32" s="6"/>
      <c r="L32" s="6"/>
      <c r="M32" s="6"/>
      <c r="N32" s="6"/>
      <c r="O32" s="6"/>
      <c r="P32" s="6"/>
      <c r="Q32" s="6"/>
      <c r="R32" s="6"/>
    </row>
    <row r="33" spans="2:18" x14ac:dyDescent="0.2">
      <c r="B33" s="2" t="s">
        <v>38</v>
      </c>
      <c r="C33" s="6"/>
      <c r="D33" s="6">
        <f>D31-D32</f>
        <v>268.87899999999996</v>
      </c>
      <c r="E33" s="6"/>
      <c r="F33" s="6"/>
      <c r="G33" s="6"/>
      <c r="H33" s="6">
        <f>H31-H32</f>
        <v>268.22300000000001</v>
      </c>
      <c r="I33" s="6"/>
      <c r="J33" s="6"/>
      <c r="K33" s="6"/>
      <c r="L33" s="6"/>
      <c r="M33" s="6"/>
      <c r="N33" s="6"/>
      <c r="O33" s="6"/>
      <c r="P33" s="6"/>
      <c r="Q33" s="6"/>
      <c r="R33" s="6"/>
    </row>
    <row r="34" spans="2:18" x14ac:dyDescent="0.2"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 spans="2:18" x14ac:dyDescent="0.2"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spans="2:18" x14ac:dyDescent="0.2"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 spans="2:18" x14ac:dyDescent="0.2"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spans="2:18" x14ac:dyDescent="0.2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spans="2:18" x14ac:dyDescent="0.2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spans="2:18" x14ac:dyDescent="0.2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spans="2:18" x14ac:dyDescent="0.2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spans="2:18" x14ac:dyDescent="0.2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spans="2:18" x14ac:dyDescent="0.2"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spans="2:18" x14ac:dyDescent="0.2"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spans="2:18" x14ac:dyDescent="0.2"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spans="2:18" x14ac:dyDescent="0.2"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spans="2:18" x14ac:dyDescent="0.2"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spans="2:18" x14ac:dyDescent="0.2"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spans="3:18" x14ac:dyDescent="0.2"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spans="3:18" x14ac:dyDescent="0.2"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spans="3:18" x14ac:dyDescent="0.2"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spans="3:18" x14ac:dyDescent="0.2"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spans="3:18" x14ac:dyDescent="0.2"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spans="3:18" x14ac:dyDescent="0.2"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spans="3:18" x14ac:dyDescent="0.2"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spans="3:18" x14ac:dyDescent="0.2"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spans="3:18" x14ac:dyDescent="0.2"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spans="3:18" x14ac:dyDescent="0.2"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spans="3:18" x14ac:dyDescent="0.2"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spans="3:18" x14ac:dyDescent="0.2"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spans="3:18" x14ac:dyDescent="0.2"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 spans="3:18" x14ac:dyDescent="0.2"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 spans="3:18" x14ac:dyDescent="0.2"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 spans="3:18" x14ac:dyDescent="0.2"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 spans="3:18" x14ac:dyDescent="0.2"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spans="3:18" x14ac:dyDescent="0.2"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spans="3:18" x14ac:dyDescent="0.2"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 spans="3:18" x14ac:dyDescent="0.2"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 spans="3:18" x14ac:dyDescent="0.2"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</row>
    <row r="70" spans="3:18" x14ac:dyDescent="0.2"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</row>
    <row r="71" spans="3:18" x14ac:dyDescent="0.2"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 spans="3:18" x14ac:dyDescent="0.2"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 spans="3:18" x14ac:dyDescent="0.2"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spans="3:18" x14ac:dyDescent="0.2"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 spans="3:18" x14ac:dyDescent="0.2"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spans="3:18" x14ac:dyDescent="0.2"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</row>
    <row r="77" spans="3:18" x14ac:dyDescent="0.2"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 spans="3:18" x14ac:dyDescent="0.2"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 spans="3:18" x14ac:dyDescent="0.2"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 spans="3:18" x14ac:dyDescent="0.2"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 spans="3:18" x14ac:dyDescent="0.2"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 spans="3:18" x14ac:dyDescent="0.2"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spans="3:18" x14ac:dyDescent="0.2"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 spans="3:18" x14ac:dyDescent="0.2"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 spans="3:18" x14ac:dyDescent="0.2"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 spans="3:18" x14ac:dyDescent="0.2"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 spans="3:18" x14ac:dyDescent="0.2"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</row>
    <row r="88" spans="3:18" x14ac:dyDescent="0.2"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 spans="3:18" x14ac:dyDescent="0.2"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spans="3:18" x14ac:dyDescent="0.2"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 spans="3:18" x14ac:dyDescent="0.2"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 spans="3:18" x14ac:dyDescent="0.2"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 spans="3:18" x14ac:dyDescent="0.2"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 spans="3:18" x14ac:dyDescent="0.2"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 spans="3:18" x14ac:dyDescent="0.2"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</row>
    <row r="96" spans="3:18" x14ac:dyDescent="0.2"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 spans="3:18" x14ac:dyDescent="0.2"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</row>
    <row r="98" spans="3:18" x14ac:dyDescent="0.2"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 spans="3:18" x14ac:dyDescent="0.2"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</row>
    <row r="100" spans="3:18" x14ac:dyDescent="0.2"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 spans="3:18" x14ac:dyDescent="0.2"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</row>
    <row r="102" spans="3:18" x14ac:dyDescent="0.2"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 spans="3:18" x14ac:dyDescent="0.2"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</row>
    <row r="104" spans="3:18" x14ac:dyDescent="0.2"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</row>
    <row r="105" spans="3:18" x14ac:dyDescent="0.2"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 spans="3:18" x14ac:dyDescent="0.2"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</row>
    <row r="107" spans="3:18" x14ac:dyDescent="0.2"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</row>
    <row r="108" spans="3:18" x14ac:dyDescent="0.2"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</row>
    <row r="109" spans="3:18" x14ac:dyDescent="0.2"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</row>
    <row r="110" spans="3:18" x14ac:dyDescent="0.2"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</row>
    <row r="111" spans="3:18" x14ac:dyDescent="0.2"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</row>
    <row r="112" spans="3:18" x14ac:dyDescent="0.2"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</row>
    <row r="113" spans="3:18" x14ac:dyDescent="0.2"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</row>
    <row r="114" spans="3:18" x14ac:dyDescent="0.2"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</row>
    <row r="115" spans="3:18" x14ac:dyDescent="0.2"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</row>
    <row r="116" spans="3:18" x14ac:dyDescent="0.2"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</row>
    <row r="117" spans="3:18" x14ac:dyDescent="0.2"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</row>
    <row r="118" spans="3:18" x14ac:dyDescent="0.2"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spans="3:18" x14ac:dyDescent="0.2"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</row>
    <row r="120" spans="3:18" x14ac:dyDescent="0.2"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</row>
    <row r="121" spans="3:18" x14ac:dyDescent="0.2"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 spans="3:18" x14ac:dyDescent="0.2"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</row>
    <row r="123" spans="3:18" x14ac:dyDescent="0.2"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</row>
    <row r="124" spans="3:18" x14ac:dyDescent="0.2"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</row>
    <row r="125" spans="3:18" x14ac:dyDescent="0.2"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</row>
    <row r="126" spans="3:18" x14ac:dyDescent="0.2"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</row>
    <row r="127" spans="3:18" x14ac:dyDescent="0.2"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</row>
    <row r="128" spans="3:18" x14ac:dyDescent="0.2"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</row>
    <row r="129" spans="3:18" x14ac:dyDescent="0.2"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</row>
    <row r="130" spans="3:18" x14ac:dyDescent="0.2"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</row>
    <row r="131" spans="3:18" x14ac:dyDescent="0.2"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</row>
    <row r="132" spans="3:18" x14ac:dyDescent="0.2"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</row>
    <row r="133" spans="3:18" x14ac:dyDescent="0.2"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</row>
    <row r="134" spans="3:18" x14ac:dyDescent="0.2"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</row>
    <row r="135" spans="3:18" x14ac:dyDescent="0.2"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</row>
    <row r="136" spans="3:18" x14ac:dyDescent="0.2"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</row>
    <row r="137" spans="3:18" x14ac:dyDescent="0.2"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</row>
    <row r="138" spans="3:18" x14ac:dyDescent="0.2"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</row>
    <row r="139" spans="3:18" x14ac:dyDescent="0.2"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</row>
    <row r="140" spans="3:18" x14ac:dyDescent="0.2"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</row>
    <row r="141" spans="3:18" x14ac:dyDescent="0.2"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</row>
    <row r="142" spans="3:18" x14ac:dyDescent="0.2"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</row>
    <row r="143" spans="3:18" x14ac:dyDescent="0.2"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</row>
    <row r="144" spans="3:18" x14ac:dyDescent="0.2"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</row>
    <row r="145" spans="3:18" x14ac:dyDescent="0.2"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</row>
    <row r="146" spans="3:18" x14ac:dyDescent="0.2"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</row>
    <row r="147" spans="3:18" x14ac:dyDescent="0.2"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</row>
    <row r="148" spans="3:18" x14ac:dyDescent="0.2"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</row>
    <row r="149" spans="3:18" x14ac:dyDescent="0.2"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</row>
    <row r="150" spans="3:18" x14ac:dyDescent="0.2"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</row>
    <row r="151" spans="3:18" x14ac:dyDescent="0.2"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</row>
    <row r="152" spans="3:18" x14ac:dyDescent="0.2"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</row>
    <row r="153" spans="3:18" x14ac:dyDescent="0.2"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</row>
    <row r="154" spans="3:18" x14ac:dyDescent="0.2"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</row>
    <row r="155" spans="3:18" x14ac:dyDescent="0.2"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</row>
    <row r="156" spans="3:18" x14ac:dyDescent="0.2"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</row>
    <row r="157" spans="3:18" x14ac:dyDescent="0.2"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</row>
    <row r="158" spans="3:18" x14ac:dyDescent="0.2"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</row>
    <row r="159" spans="3:18" x14ac:dyDescent="0.2"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</row>
    <row r="160" spans="3:18" x14ac:dyDescent="0.2"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</row>
    <row r="161" spans="3:18" x14ac:dyDescent="0.2"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</row>
    <row r="162" spans="3:18" x14ac:dyDescent="0.2"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</row>
    <row r="163" spans="3:18" x14ac:dyDescent="0.2"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</row>
    <row r="164" spans="3:18" x14ac:dyDescent="0.2"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</row>
    <row r="165" spans="3:18" x14ac:dyDescent="0.2"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</row>
    <row r="166" spans="3:18" x14ac:dyDescent="0.2"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</row>
    <row r="167" spans="3:18" x14ac:dyDescent="0.2"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</row>
    <row r="168" spans="3:18" x14ac:dyDescent="0.2"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</row>
    <row r="169" spans="3:18" x14ac:dyDescent="0.2"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</row>
    <row r="170" spans="3:18" x14ac:dyDescent="0.2"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</row>
    <row r="171" spans="3:18" x14ac:dyDescent="0.2"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</row>
    <row r="172" spans="3:18" x14ac:dyDescent="0.2"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</row>
    <row r="173" spans="3:18" x14ac:dyDescent="0.2"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</row>
    <row r="174" spans="3:18" x14ac:dyDescent="0.2"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</row>
    <row r="175" spans="3:18" x14ac:dyDescent="0.2"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</row>
    <row r="176" spans="3:18" x14ac:dyDescent="0.2"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</row>
    <row r="177" spans="3:18" x14ac:dyDescent="0.2"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</row>
    <row r="178" spans="3:18" x14ac:dyDescent="0.2"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</row>
    <row r="179" spans="3:18" x14ac:dyDescent="0.2"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</row>
    <row r="180" spans="3:18" x14ac:dyDescent="0.2"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</row>
    <row r="181" spans="3:18" x14ac:dyDescent="0.2"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</row>
    <row r="182" spans="3:18" x14ac:dyDescent="0.2"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</row>
    <row r="183" spans="3:18" x14ac:dyDescent="0.2"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</row>
    <row r="184" spans="3:18" x14ac:dyDescent="0.2"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</row>
    <row r="185" spans="3:18" x14ac:dyDescent="0.2"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</row>
    <row r="186" spans="3:18" x14ac:dyDescent="0.2"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</row>
    <row r="187" spans="3:18" x14ac:dyDescent="0.2"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</row>
    <row r="188" spans="3:18" x14ac:dyDescent="0.2"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</row>
    <row r="189" spans="3:18" x14ac:dyDescent="0.2"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</row>
    <row r="190" spans="3:18" x14ac:dyDescent="0.2"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</row>
    <row r="191" spans="3:18" x14ac:dyDescent="0.2"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</row>
    <row r="192" spans="3:18" x14ac:dyDescent="0.2"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</row>
    <row r="193" spans="3:18" x14ac:dyDescent="0.2"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</row>
    <row r="194" spans="3:18" x14ac:dyDescent="0.2"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</row>
    <row r="195" spans="3:18" x14ac:dyDescent="0.2"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</row>
    <row r="196" spans="3:18" x14ac:dyDescent="0.2"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</row>
    <row r="197" spans="3:18" x14ac:dyDescent="0.2"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</row>
    <row r="198" spans="3:18" x14ac:dyDescent="0.2"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</row>
    <row r="199" spans="3:18" x14ac:dyDescent="0.2"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</row>
    <row r="200" spans="3:18" x14ac:dyDescent="0.2"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</row>
    <row r="201" spans="3:18" x14ac:dyDescent="0.2"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</row>
    <row r="202" spans="3:18" x14ac:dyDescent="0.2"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</row>
    <row r="203" spans="3:18" x14ac:dyDescent="0.2"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</row>
    <row r="204" spans="3:18" x14ac:dyDescent="0.2"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</row>
    <row r="205" spans="3:18" x14ac:dyDescent="0.2"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</row>
    <row r="206" spans="3:18" x14ac:dyDescent="0.2"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</row>
    <row r="207" spans="3:18" x14ac:dyDescent="0.2"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</row>
    <row r="208" spans="3:18" x14ac:dyDescent="0.2"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</row>
    <row r="209" spans="3:18" x14ac:dyDescent="0.2"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</row>
    <row r="210" spans="3:18" x14ac:dyDescent="0.2"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</row>
    <row r="211" spans="3:18" x14ac:dyDescent="0.2"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</row>
    <row r="212" spans="3:18" x14ac:dyDescent="0.2"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</row>
    <row r="213" spans="3:18" x14ac:dyDescent="0.2"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</row>
    <row r="214" spans="3:18" x14ac:dyDescent="0.2"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</row>
    <row r="215" spans="3:18" x14ac:dyDescent="0.2"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</row>
    <row r="216" spans="3:18" x14ac:dyDescent="0.2"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</row>
    <row r="217" spans="3:18" x14ac:dyDescent="0.2"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</row>
    <row r="218" spans="3:18" x14ac:dyDescent="0.2"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</row>
    <row r="219" spans="3:18" x14ac:dyDescent="0.2"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</row>
    <row r="220" spans="3:18" x14ac:dyDescent="0.2"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</row>
    <row r="221" spans="3:18" x14ac:dyDescent="0.2"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</row>
    <row r="222" spans="3:18" x14ac:dyDescent="0.2"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</row>
    <row r="223" spans="3:18" x14ac:dyDescent="0.2"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</row>
    <row r="224" spans="3:18" x14ac:dyDescent="0.2"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</row>
    <row r="225" spans="3:18" x14ac:dyDescent="0.2"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</row>
    <row r="226" spans="3:18" x14ac:dyDescent="0.2"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</row>
    <row r="227" spans="3:18" x14ac:dyDescent="0.2"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</row>
    <row r="228" spans="3:18" x14ac:dyDescent="0.2"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</row>
    <row r="229" spans="3:18" x14ac:dyDescent="0.2"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</row>
    <row r="230" spans="3:18" x14ac:dyDescent="0.2"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</row>
    <row r="231" spans="3:18" x14ac:dyDescent="0.2"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</row>
    <row r="232" spans="3:18" x14ac:dyDescent="0.2"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</row>
    <row r="233" spans="3:18" x14ac:dyDescent="0.2"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</row>
    <row r="234" spans="3:18" x14ac:dyDescent="0.2"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</row>
    <row r="235" spans="3:18" x14ac:dyDescent="0.2"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</row>
    <row r="236" spans="3:18" x14ac:dyDescent="0.2"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</row>
    <row r="237" spans="3:18" x14ac:dyDescent="0.2"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</row>
    <row r="238" spans="3:18" x14ac:dyDescent="0.2"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</row>
    <row r="239" spans="3:18" x14ac:dyDescent="0.2"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</row>
    <row r="240" spans="3:18" x14ac:dyDescent="0.2"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</row>
    <row r="241" spans="3:18" x14ac:dyDescent="0.2"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</row>
    <row r="242" spans="3:18" x14ac:dyDescent="0.2"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</row>
    <row r="243" spans="3:18" x14ac:dyDescent="0.2"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</row>
    <row r="244" spans="3:18" x14ac:dyDescent="0.2"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</row>
    <row r="245" spans="3:18" x14ac:dyDescent="0.2"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</row>
    <row r="246" spans="3:18" x14ac:dyDescent="0.2"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</row>
    <row r="247" spans="3:18" x14ac:dyDescent="0.2"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</row>
    <row r="248" spans="3:18" x14ac:dyDescent="0.2"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</row>
    <row r="249" spans="3:18" x14ac:dyDescent="0.2"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</row>
    <row r="250" spans="3:18" x14ac:dyDescent="0.2"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</row>
    <row r="251" spans="3:18" x14ac:dyDescent="0.2"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</row>
    <row r="252" spans="3:18" x14ac:dyDescent="0.2"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</row>
    <row r="253" spans="3:18" x14ac:dyDescent="0.2"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</row>
    <row r="254" spans="3:18" x14ac:dyDescent="0.2"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</row>
    <row r="255" spans="3:18" x14ac:dyDescent="0.2"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</row>
    <row r="256" spans="3:18" x14ac:dyDescent="0.2"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</row>
    <row r="257" spans="3:18" x14ac:dyDescent="0.2"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</row>
    <row r="258" spans="3:18" x14ac:dyDescent="0.2"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</row>
    <row r="259" spans="3:18" x14ac:dyDescent="0.2"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</row>
    <row r="260" spans="3:18" x14ac:dyDescent="0.2"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</row>
    <row r="261" spans="3:18" x14ac:dyDescent="0.2"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</row>
    <row r="262" spans="3:18" x14ac:dyDescent="0.2"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</row>
    <row r="263" spans="3:18" x14ac:dyDescent="0.2"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</row>
    <row r="264" spans="3:18" x14ac:dyDescent="0.2"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</row>
    <row r="265" spans="3:18" x14ac:dyDescent="0.2"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</row>
    <row r="266" spans="3:18" x14ac:dyDescent="0.2"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</row>
    <row r="267" spans="3:18" x14ac:dyDescent="0.2"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</row>
    <row r="268" spans="3:18" x14ac:dyDescent="0.2"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</row>
    <row r="269" spans="3:18" x14ac:dyDescent="0.2"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</row>
    <row r="270" spans="3:18" x14ac:dyDescent="0.2"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</row>
    <row r="271" spans="3:18" x14ac:dyDescent="0.2"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</row>
    <row r="272" spans="3:18" x14ac:dyDescent="0.2"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</row>
    <row r="273" spans="3:18" x14ac:dyDescent="0.2"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</row>
    <row r="274" spans="3:18" x14ac:dyDescent="0.2"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</row>
    <row r="275" spans="3:18" x14ac:dyDescent="0.2"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</row>
    <row r="276" spans="3:18" x14ac:dyDescent="0.2"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</row>
    <row r="277" spans="3:18" x14ac:dyDescent="0.2"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</row>
    <row r="278" spans="3:18" x14ac:dyDescent="0.2"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</row>
    <row r="279" spans="3:18" x14ac:dyDescent="0.2"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</row>
    <row r="280" spans="3:18" x14ac:dyDescent="0.2"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</row>
    <row r="281" spans="3:18" x14ac:dyDescent="0.2"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</row>
    <row r="282" spans="3:18" x14ac:dyDescent="0.2"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</row>
    <row r="283" spans="3:18" x14ac:dyDescent="0.2"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</row>
    <row r="284" spans="3:18" x14ac:dyDescent="0.2"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</row>
    <row r="285" spans="3:18" x14ac:dyDescent="0.2"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</row>
    <row r="286" spans="3:18" x14ac:dyDescent="0.2"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</row>
    <row r="287" spans="3:18" x14ac:dyDescent="0.2"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</row>
    <row r="288" spans="3:18" x14ac:dyDescent="0.2"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</row>
    <row r="289" spans="3:18" x14ac:dyDescent="0.2"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</row>
    <row r="290" spans="3:18" x14ac:dyDescent="0.2"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</row>
    <row r="291" spans="3:18" x14ac:dyDescent="0.2"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</row>
    <row r="292" spans="3:18" x14ac:dyDescent="0.2"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</row>
    <row r="293" spans="3:18" x14ac:dyDescent="0.2"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</row>
    <row r="294" spans="3:18" x14ac:dyDescent="0.2"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</row>
    <row r="295" spans="3:18" x14ac:dyDescent="0.2"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</row>
    <row r="296" spans="3:18" x14ac:dyDescent="0.2"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</row>
    <row r="297" spans="3:18" x14ac:dyDescent="0.2"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</row>
    <row r="298" spans="3:18" x14ac:dyDescent="0.2"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</row>
    <row r="299" spans="3:18" x14ac:dyDescent="0.2"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</row>
    <row r="300" spans="3:18" x14ac:dyDescent="0.2"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</row>
    <row r="301" spans="3:18" x14ac:dyDescent="0.2"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</row>
    <row r="302" spans="3:18" x14ac:dyDescent="0.2"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</row>
    <row r="303" spans="3:18" x14ac:dyDescent="0.2"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</row>
    <row r="304" spans="3:18" x14ac:dyDescent="0.2"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</row>
    <row r="305" spans="3:18" x14ac:dyDescent="0.2"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</row>
    <row r="306" spans="3:18" x14ac:dyDescent="0.2"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</row>
    <row r="307" spans="3:18" x14ac:dyDescent="0.2"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</row>
    <row r="308" spans="3:18" x14ac:dyDescent="0.2"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</row>
    <row r="309" spans="3:18" x14ac:dyDescent="0.2"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</row>
    <row r="310" spans="3:18" x14ac:dyDescent="0.2"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</row>
    <row r="311" spans="3:18" x14ac:dyDescent="0.2"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</row>
    <row r="312" spans="3:18" x14ac:dyDescent="0.2"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</row>
    <row r="313" spans="3:18" x14ac:dyDescent="0.2"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</row>
    <row r="314" spans="3:18" x14ac:dyDescent="0.2"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</row>
    <row r="315" spans="3:18" x14ac:dyDescent="0.2"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</row>
    <row r="316" spans="3:18" x14ac:dyDescent="0.2"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</row>
    <row r="317" spans="3:18" x14ac:dyDescent="0.2"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</row>
    <row r="318" spans="3:18" x14ac:dyDescent="0.2"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</row>
    <row r="319" spans="3:18" x14ac:dyDescent="0.2"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</row>
    <row r="320" spans="3:18" x14ac:dyDescent="0.2"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</row>
    <row r="321" spans="3:18" x14ac:dyDescent="0.2"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</row>
    <row r="322" spans="3:18" x14ac:dyDescent="0.2"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</row>
    <row r="323" spans="3:18" x14ac:dyDescent="0.2"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</row>
    <row r="324" spans="3:18" x14ac:dyDescent="0.2"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</row>
    <row r="325" spans="3:18" x14ac:dyDescent="0.2"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</row>
    <row r="326" spans="3:18" x14ac:dyDescent="0.2"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</row>
    <row r="327" spans="3:18" x14ac:dyDescent="0.2"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</row>
    <row r="328" spans="3:18" x14ac:dyDescent="0.2"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</row>
    <row r="329" spans="3:18" x14ac:dyDescent="0.2"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</row>
    <row r="330" spans="3:18" x14ac:dyDescent="0.2"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</row>
    <row r="331" spans="3:18" x14ac:dyDescent="0.2"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</row>
    <row r="332" spans="3:18" x14ac:dyDescent="0.2"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</row>
    <row r="333" spans="3:18" x14ac:dyDescent="0.2"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</row>
    <row r="334" spans="3:18" x14ac:dyDescent="0.2"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</row>
    <row r="335" spans="3:18" x14ac:dyDescent="0.2"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</row>
    <row r="336" spans="3:18" x14ac:dyDescent="0.2"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</row>
    <row r="337" spans="3:18" x14ac:dyDescent="0.2"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</row>
    <row r="338" spans="3:18" x14ac:dyDescent="0.2"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</row>
    <row r="339" spans="3:18" x14ac:dyDescent="0.2"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</row>
    <row r="340" spans="3:18" x14ac:dyDescent="0.2"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</row>
    <row r="341" spans="3:18" x14ac:dyDescent="0.2"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</row>
    <row r="342" spans="3:18" x14ac:dyDescent="0.2"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</row>
    <row r="343" spans="3:18" x14ac:dyDescent="0.2"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</row>
    <row r="344" spans="3:18" x14ac:dyDescent="0.2"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</row>
    <row r="345" spans="3:18" x14ac:dyDescent="0.2"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</row>
    <row r="346" spans="3:18" x14ac:dyDescent="0.2"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</row>
    <row r="347" spans="3:18" x14ac:dyDescent="0.2"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</row>
    <row r="348" spans="3:18" x14ac:dyDescent="0.2"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</row>
    <row r="349" spans="3:18" x14ac:dyDescent="0.2"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</row>
    <row r="350" spans="3:18" x14ac:dyDescent="0.2"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</row>
    <row r="351" spans="3:18" x14ac:dyDescent="0.2"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</row>
    <row r="352" spans="3:18" x14ac:dyDescent="0.2"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</row>
    <row r="353" spans="3:18" x14ac:dyDescent="0.2"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</row>
    <row r="354" spans="3:18" x14ac:dyDescent="0.2"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</row>
    <row r="355" spans="3:18" x14ac:dyDescent="0.2"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</row>
    <row r="356" spans="3:18" x14ac:dyDescent="0.2"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</row>
    <row r="357" spans="3:18" x14ac:dyDescent="0.2"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</row>
    <row r="358" spans="3:18" x14ac:dyDescent="0.2"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</row>
    <row r="359" spans="3:18" x14ac:dyDescent="0.2"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</row>
    <row r="360" spans="3:18" x14ac:dyDescent="0.2"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</row>
    <row r="361" spans="3:18" x14ac:dyDescent="0.2"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</row>
    <row r="362" spans="3:18" x14ac:dyDescent="0.2"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</row>
    <row r="363" spans="3:18" x14ac:dyDescent="0.2"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</row>
    <row r="364" spans="3:18" x14ac:dyDescent="0.2"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</row>
    <row r="365" spans="3:18" x14ac:dyDescent="0.2"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</row>
    <row r="366" spans="3:18" x14ac:dyDescent="0.2"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</row>
    <row r="367" spans="3:18" x14ac:dyDescent="0.2"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</row>
    <row r="368" spans="3:18" x14ac:dyDescent="0.2"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</row>
    <row r="369" spans="3:18" x14ac:dyDescent="0.2"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</row>
    <row r="370" spans="3:18" x14ac:dyDescent="0.2"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</row>
    <row r="371" spans="3:18" x14ac:dyDescent="0.2"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</row>
    <row r="372" spans="3:18" x14ac:dyDescent="0.2"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</row>
    <row r="373" spans="3:18" x14ac:dyDescent="0.2"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</row>
    <row r="374" spans="3:18" x14ac:dyDescent="0.2"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</row>
    <row r="375" spans="3:18" x14ac:dyDescent="0.2"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</row>
    <row r="376" spans="3:18" x14ac:dyDescent="0.2"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</row>
    <row r="377" spans="3:18" x14ac:dyDescent="0.2"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</row>
    <row r="378" spans="3:18" x14ac:dyDescent="0.2"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</row>
    <row r="379" spans="3:18" x14ac:dyDescent="0.2"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</row>
    <row r="380" spans="3:18" x14ac:dyDescent="0.2"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</row>
    <row r="381" spans="3:18" x14ac:dyDescent="0.2"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</row>
    <row r="382" spans="3:18" x14ac:dyDescent="0.2"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</row>
    <row r="383" spans="3:18" x14ac:dyDescent="0.2"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</row>
    <row r="384" spans="3:18" x14ac:dyDescent="0.2"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</row>
    <row r="385" spans="3:18" x14ac:dyDescent="0.2"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</row>
    <row r="386" spans="3:18" x14ac:dyDescent="0.2"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</row>
    <row r="387" spans="3:18" x14ac:dyDescent="0.2"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</row>
    <row r="388" spans="3:18" x14ac:dyDescent="0.2"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</row>
    <row r="389" spans="3:18" x14ac:dyDescent="0.2"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</row>
    <row r="390" spans="3:18" x14ac:dyDescent="0.2"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</row>
    <row r="391" spans="3:18" x14ac:dyDescent="0.2"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</row>
    <row r="392" spans="3:18" x14ac:dyDescent="0.2"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</row>
    <row r="393" spans="3:18" x14ac:dyDescent="0.2"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</row>
    <row r="394" spans="3:18" x14ac:dyDescent="0.2"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</row>
    <row r="395" spans="3:18" x14ac:dyDescent="0.2"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</row>
    <row r="396" spans="3:18" x14ac:dyDescent="0.2"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</row>
    <row r="397" spans="3:18" x14ac:dyDescent="0.2"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</row>
    <row r="398" spans="3:18" x14ac:dyDescent="0.2"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</row>
    <row r="399" spans="3:18" x14ac:dyDescent="0.2"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</row>
    <row r="400" spans="3:18" x14ac:dyDescent="0.2"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</row>
    <row r="401" spans="3:18" x14ac:dyDescent="0.2"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</row>
    <row r="402" spans="3:18" x14ac:dyDescent="0.2"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</row>
    <row r="403" spans="3:18" x14ac:dyDescent="0.2"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</row>
    <row r="404" spans="3:18" x14ac:dyDescent="0.2"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</row>
    <row r="405" spans="3:18" x14ac:dyDescent="0.2"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</row>
    <row r="406" spans="3:18" x14ac:dyDescent="0.2"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</row>
    <row r="407" spans="3:18" x14ac:dyDescent="0.2"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</row>
    <row r="408" spans="3:18" x14ac:dyDescent="0.2"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</row>
    <row r="409" spans="3:18" x14ac:dyDescent="0.2"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</row>
    <row r="410" spans="3:18" x14ac:dyDescent="0.2"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</row>
    <row r="411" spans="3:18" x14ac:dyDescent="0.2"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</row>
    <row r="412" spans="3:18" x14ac:dyDescent="0.2"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</row>
    <row r="413" spans="3:18" x14ac:dyDescent="0.2"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</row>
    <row r="414" spans="3:18" x14ac:dyDescent="0.2"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</row>
    <row r="415" spans="3:18" x14ac:dyDescent="0.2"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</row>
    <row r="416" spans="3:18" x14ac:dyDescent="0.2"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</row>
    <row r="417" spans="3:18" x14ac:dyDescent="0.2"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</row>
    <row r="418" spans="3:18" x14ac:dyDescent="0.2"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</row>
    <row r="419" spans="3:18" x14ac:dyDescent="0.2"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</row>
    <row r="420" spans="3:18" x14ac:dyDescent="0.2"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</row>
    <row r="421" spans="3:18" x14ac:dyDescent="0.2"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</row>
    <row r="422" spans="3:18" x14ac:dyDescent="0.2"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</row>
    <row r="423" spans="3:18" x14ac:dyDescent="0.2"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</row>
    <row r="424" spans="3:18" x14ac:dyDescent="0.2"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</row>
    <row r="425" spans="3:18" x14ac:dyDescent="0.2"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</row>
    <row r="426" spans="3:18" x14ac:dyDescent="0.2"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</row>
    <row r="427" spans="3:18" x14ac:dyDescent="0.2"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</row>
    <row r="428" spans="3:18" x14ac:dyDescent="0.2"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</row>
    <row r="429" spans="3:18" x14ac:dyDescent="0.2"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</row>
    <row r="430" spans="3:18" x14ac:dyDescent="0.2"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</row>
    <row r="431" spans="3:18" x14ac:dyDescent="0.2"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</row>
    <row r="432" spans="3:18" x14ac:dyDescent="0.2"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</row>
    <row r="433" spans="3:18" x14ac:dyDescent="0.2"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</row>
    <row r="434" spans="3:18" x14ac:dyDescent="0.2"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</row>
    <row r="435" spans="3:18" x14ac:dyDescent="0.2"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</row>
    <row r="436" spans="3:18" x14ac:dyDescent="0.2"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</row>
    <row r="437" spans="3:18" x14ac:dyDescent="0.2"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</row>
    <row r="438" spans="3:18" x14ac:dyDescent="0.2"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</row>
    <row r="439" spans="3:18" x14ac:dyDescent="0.2"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</row>
    <row r="440" spans="3:18" x14ac:dyDescent="0.2"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</row>
    <row r="441" spans="3:18" x14ac:dyDescent="0.2"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</row>
    <row r="442" spans="3:18" x14ac:dyDescent="0.2"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</row>
    <row r="443" spans="3:18" x14ac:dyDescent="0.2"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</row>
    <row r="444" spans="3:18" x14ac:dyDescent="0.2"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</row>
    <row r="445" spans="3:18" x14ac:dyDescent="0.2"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</row>
    <row r="446" spans="3:18" x14ac:dyDescent="0.2"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</row>
    <row r="447" spans="3:18" x14ac:dyDescent="0.2"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</row>
    <row r="448" spans="3:18" x14ac:dyDescent="0.2"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</row>
    <row r="449" spans="3:18" x14ac:dyDescent="0.2"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</row>
    <row r="450" spans="3:18" x14ac:dyDescent="0.2"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</row>
    <row r="451" spans="3:18" x14ac:dyDescent="0.2"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</row>
    <row r="452" spans="3:18" x14ac:dyDescent="0.2"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</row>
    <row r="453" spans="3:18" x14ac:dyDescent="0.2"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</row>
    <row r="454" spans="3:18" x14ac:dyDescent="0.2"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</row>
    <row r="455" spans="3:18" x14ac:dyDescent="0.2"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</row>
    <row r="456" spans="3:18" x14ac:dyDescent="0.2"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</row>
    <row r="457" spans="3:18" x14ac:dyDescent="0.2"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</row>
    <row r="458" spans="3:18" x14ac:dyDescent="0.2"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</row>
    <row r="459" spans="3:18" x14ac:dyDescent="0.2"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</row>
    <row r="460" spans="3:18" x14ac:dyDescent="0.2"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</row>
    <row r="461" spans="3:18" x14ac:dyDescent="0.2"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</row>
    <row r="462" spans="3:18" x14ac:dyDescent="0.2"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</row>
    <row r="463" spans="3:18" x14ac:dyDescent="0.2"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</row>
    <row r="464" spans="3:18" x14ac:dyDescent="0.2"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</row>
    <row r="465" spans="3:18" x14ac:dyDescent="0.2"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</row>
    <row r="466" spans="3:18" x14ac:dyDescent="0.2"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</row>
    <row r="467" spans="3:18" x14ac:dyDescent="0.2"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</row>
    <row r="468" spans="3:18" x14ac:dyDescent="0.2"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</row>
    <row r="469" spans="3:18" x14ac:dyDescent="0.2"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</row>
    <row r="470" spans="3:18" x14ac:dyDescent="0.2"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</row>
    <row r="471" spans="3:18" x14ac:dyDescent="0.2"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</row>
    <row r="472" spans="3:18" x14ac:dyDescent="0.2"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</row>
    <row r="473" spans="3:18" x14ac:dyDescent="0.2"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</row>
    <row r="474" spans="3:18" x14ac:dyDescent="0.2"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</row>
    <row r="475" spans="3:18" x14ac:dyDescent="0.2"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</row>
    <row r="476" spans="3:18" x14ac:dyDescent="0.2"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</row>
    <row r="477" spans="3:18" x14ac:dyDescent="0.2"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</row>
    <row r="478" spans="3:18" x14ac:dyDescent="0.2"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</row>
    <row r="479" spans="3:18" x14ac:dyDescent="0.2"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</row>
    <row r="480" spans="3:18" x14ac:dyDescent="0.2"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</row>
    <row r="481" spans="3:18" x14ac:dyDescent="0.2"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</row>
    <row r="482" spans="3:18" x14ac:dyDescent="0.2"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</row>
    <row r="483" spans="3:18" x14ac:dyDescent="0.2"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</row>
    <row r="484" spans="3:18" x14ac:dyDescent="0.2"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</row>
    <row r="485" spans="3:18" x14ac:dyDescent="0.2"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</row>
    <row r="486" spans="3:18" x14ac:dyDescent="0.2"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</row>
    <row r="487" spans="3:18" x14ac:dyDescent="0.2"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</row>
    <row r="488" spans="3:18" x14ac:dyDescent="0.2"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</row>
    <row r="489" spans="3:18" x14ac:dyDescent="0.2"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</row>
    <row r="490" spans="3:18" x14ac:dyDescent="0.2"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</row>
    <row r="491" spans="3:18" x14ac:dyDescent="0.2"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</row>
    <row r="492" spans="3:18" x14ac:dyDescent="0.2"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</row>
    <row r="493" spans="3:18" x14ac:dyDescent="0.2"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</row>
    <row r="494" spans="3:18" x14ac:dyDescent="0.2"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</row>
    <row r="495" spans="3:18" x14ac:dyDescent="0.2"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</row>
    <row r="496" spans="3:18" x14ac:dyDescent="0.2"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</row>
    <row r="497" spans="3:18" x14ac:dyDescent="0.2"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</row>
    <row r="498" spans="3:18" x14ac:dyDescent="0.2"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</row>
    <row r="499" spans="3:18" x14ac:dyDescent="0.2"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</row>
    <row r="500" spans="3:18" x14ac:dyDescent="0.2"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</row>
    <row r="501" spans="3:18" x14ac:dyDescent="0.2"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</row>
    <row r="502" spans="3:18" x14ac:dyDescent="0.2"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</row>
    <row r="503" spans="3:18" x14ac:dyDescent="0.2"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</row>
    <row r="504" spans="3:18" x14ac:dyDescent="0.2"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</row>
    <row r="505" spans="3:18" x14ac:dyDescent="0.2"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</row>
    <row r="506" spans="3:18" x14ac:dyDescent="0.2"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</row>
    <row r="507" spans="3:18" x14ac:dyDescent="0.2"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</row>
    <row r="508" spans="3:18" x14ac:dyDescent="0.2"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</row>
    <row r="509" spans="3:18" x14ac:dyDescent="0.2"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</row>
    <row r="510" spans="3:18" x14ac:dyDescent="0.2"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</row>
    <row r="511" spans="3:18" x14ac:dyDescent="0.2"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</row>
    <row r="512" spans="3:18" x14ac:dyDescent="0.2"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</row>
    <row r="513" spans="3:18" x14ac:dyDescent="0.2"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</row>
    <row r="514" spans="3:18" x14ac:dyDescent="0.2"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</row>
    <row r="515" spans="3:18" x14ac:dyDescent="0.2"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</row>
    <row r="516" spans="3:18" x14ac:dyDescent="0.2"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</row>
    <row r="517" spans="3:18" x14ac:dyDescent="0.2"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</row>
    <row r="518" spans="3:18" x14ac:dyDescent="0.2"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</row>
    <row r="519" spans="3:18" x14ac:dyDescent="0.2"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</row>
    <row r="520" spans="3:18" x14ac:dyDescent="0.2"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</row>
    <row r="521" spans="3:18" x14ac:dyDescent="0.2"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</row>
    <row r="522" spans="3:18" x14ac:dyDescent="0.2"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</row>
    <row r="523" spans="3:18" x14ac:dyDescent="0.2"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</row>
    <row r="524" spans="3:18" x14ac:dyDescent="0.2"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</row>
    <row r="525" spans="3:18" x14ac:dyDescent="0.2"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</row>
    <row r="526" spans="3:18" x14ac:dyDescent="0.2"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</row>
    <row r="527" spans="3:18" x14ac:dyDescent="0.2"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</row>
    <row r="528" spans="3:18" x14ac:dyDescent="0.2"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</row>
    <row r="529" spans="3:18" x14ac:dyDescent="0.2"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</row>
    <row r="530" spans="3:18" x14ac:dyDescent="0.2"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</row>
    <row r="531" spans="3:18" x14ac:dyDescent="0.2"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</row>
    <row r="532" spans="3:18" x14ac:dyDescent="0.2"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</row>
    <row r="533" spans="3:18" x14ac:dyDescent="0.2"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</row>
    <row r="534" spans="3:18" x14ac:dyDescent="0.2"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</row>
    <row r="535" spans="3:18" x14ac:dyDescent="0.2"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</row>
    <row r="536" spans="3:18" x14ac:dyDescent="0.2"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</row>
    <row r="537" spans="3:18" x14ac:dyDescent="0.2"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</row>
    <row r="538" spans="3:18" x14ac:dyDescent="0.2"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</row>
    <row r="539" spans="3:18" x14ac:dyDescent="0.2"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</row>
    <row r="540" spans="3:18" x14ac:dyDescent="0.2"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</row>
    <row r="541" spans="3:18" x14ac:dyDescent="0.2"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</row>
    <row r="542" spans="3:18" x14ac:dyDescent="0.2"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</row>
    <row r="543" spans="3:18" x14ac:dyDescent="0.2"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</row>
    <row r="544" spans="3:18" x14ac:dyDescent="0.2"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</row>
    <row r="545" spans="3:18" x14ac:dyDescent="0.2"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</row>
    <row r="546" spans="3:18" x14ac:dyDescent="0.2"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</row>
    <row r="547" spans="3:18" x14ac:dyDescent="0.2"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</row>
    <row r="548" spans="3:18" x14ac:dyDescent="0.2"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</row>
    <row r="549" spans="3:18" x14ac:dyDescent="0.2"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</row>
    <row r="550" spans="3:18" x14ac:dyDescent="0.2"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</row>
    <row r="551" spans="3:18" x14ac:dyDescent="0.2"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</row>
    <row r="552" spans="3:18" x14ac:dyDescent="0.2"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</row>
    <row r="553" spans="3:18" x14ac:dyDescent="0.2"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</row>
    <row r="554" spans="3:18" x14ac:dyDescent="0.2"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</row>
    <row r="555" spans="3:18" x14ac:dyDescent="0.2"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</row>
    <row r="556" spans="3:18" x14ac:dyDescent="0.2"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</row>
    <row r="557" spans="3:18" x14ac:dyDescent="0.2"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</row>
    <row r="558" spans="3:18" x14ac:dyDescent="0.2"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</row>
    <row r="559" spans="3:18" x14ac:dyDescent="0.2"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</row>
    <row r="560" spans="3:18" x14ac:dyDescent="0.2"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</row>
    <row r="561" spans="3:18" x14ac:dyDescent="0.2"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</row>
    <row r="562" spans="3:18" x14ac:dyDescent="0.2"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</row>
    <row r="563" spans="3:18" x14ac:dyDescent="0.2"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</row>
    <row r="564" spans="3:18" x14ac:dyDescent="0.2"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</row>
    <row r="565" spans="3:18" x14ac:dyDescent="0.2"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</row>
    <row r="566" spans="3:18" x14ac:dyDescent="0.2"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</row>
    <row r="567" spans="3:18" x14ac:dyDescent="0.2"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</row>
    <row r="568" spans="3:18" x14ac:dyDescent="0.2"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</row>
    <row r="569" spans="3:18" x14ac:dyDescent="0.2"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</row>
    <row r="570" spans="3:18" x14ac:dyDescent="0.2"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</row>
    <row r="571" spans="3:18" x14ac:dyDescent="0.2"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</row>
    <row r="572" spans="3:18" x14ac:dyDescent="0.2"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</row>
  </sheetData>
  <hyperlinks>
    <hyperlink ref="A1" location="Main!A1" display="Main" xr:uid="{DE22B7E6-2550-4046-8CAB-F47545F23D1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2024-10-02T16:36:57Z</dcterms:created>
  <dcterms:modified xsi:type="dcterms:W3CDTF">2025-09-02T17:10:19Z</dcterms:modified>
</cp:coreProperties>
</file>