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B89770C-73C1-4877-9452-88B78A71541F}" xr6:coauthVersionLast="47" xr6:coauthVersionMax="47" xr10:uidLastSave="{00000000-0000-0000-0000-000000000000}"/>
  <bookViews>
    <workbookView xWindow="225" yWindow="1950" windowWidth="38175" windowHeight="15240" xr2:uid="{4E82A43E-637D-4DBB-91B0-A5D722633EB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7" i="2"/>
  <c r="J6" i="1"/>
  <c r="S20" i="2"/>
  <c r="U15" i="2"/>
  <c r="U17" i="2" s="1"/>
  <c r="U33" i="2" s="1"/>
  <c r="T15" i="2"/>
  <c r="T17" i="2" s="1"/>
  <c r="T33" i="2" s="1"/>
  <c r="S15" i="2"/>
  <c r="S17" i="2" s="1"/>
  <c r="S33" i="2" s="1"/>
  <c r="R15" i="2"/>
  <c r="R17" i="2" s="1"/>
  <c r="R33" i="2" s="1"/>
  <c r="Q15" i="2"/>
  <c r="Q17" i="2" s="1"/>
  <c r="Q33" i="2" s="1"/>
  <c r="P15" i="2"/>
  <c r="P17" i="2" s="1"/>
  <c r="P19" i="2" s="1"/>
  <c r="P25" i="2" s="1"/>
  <c r="P27" i="2" s="1"/>
  <c r="P29" i="2" s="1"/>
  <c r="J15" i="2"/>
  <c r="J17" i="2" s="1"/>
  <c r="J19" i="2" s="1"/>
  <c r="J25" i="2" s="1"/>
  <c r="H15" i="2"/>
  <c r="H17" i="2" s="1"/>
  <c r="H33" i="2" s="1"/>
  <c r="G17" i="2"/>
  <c r="G19" i="2" s="1"/>
  <c r="G25" i="2" s="1"/>
  <c r="F15" i="2"/>
  <c r="F17" i="2" s="1"/>
  <c r="F19" i="2" s="1"/>
  <c r="F25" i="2" s="1"/>
  <c r="E15" i="2"/>
  <c r="E17" i="2" s="1"/>
  <c r="E33" i="2" s="1"/>
  <c r="D15" i="2"/>
  <c r="D17" i="2" s="1"/>
  <c r="D33" i="2" s="1"/>
  <c r="C15" i="2"/>
  <c r="C17" i="2" s="1"/>
  <c r="C33" i="2" s="1"/>
  <c r="I15" i="2"/>
  <c r="I17" i="2" s="1"/>
  <c r="I19" i="2" s="1"/>
  <c r="I25" i="2" s="1"/>
  <c r="I35" i="2" s="1"/>
  <c r="J4" i="1"/>
  <c r="K19" i="2" l="1"/>
  <c r="K25" i="2" s="1"/>
  <c r="K27" i="2" s="1"/>
  <c r="K29" i="2" s="1"/>
  <c r="H19" i="2"/>
  <c r="H25" i="2" s="1"/>
  <c r="H35" i="2" s="1"/>
  <c r="F33" i="2"/>
  <c r="G33" i="2"/>
  <c r="Q19" i="2"/>
  <c r="Q25" i="2" s="1"/>
  <c r="Q35" i="2" s="1"/>
  <c r="R19" i="2"/>
  <c r="R25" i="2" s="1"/>
  <c r="R35" i="2" s="1"/>
  <c r="S19" i="2"/>
  <c r="S25" i="2" s="1"/>
  <c r="T19" i="2"/>
  <c r="T25" i="2" s="1"/>
  <c r="T35" i="2" s="1"/>
  <c r="U19" i="2"/>
  <c r="U25" i="2" s="1"/>
  <c r="U35" i="2" s="1"/>
  <c r="Q27" i="2"/>
  <c r="Q29" i="2" s="1"/>
  <c r="F34" i="2"/>
  <c r="I27" i="2"/>
  <c r="I29" i="2" s="1"/>
  <c r="G34" i="2"/>
  <c r="I34" i="2"/>
  <c r="J34" i="2"/>
  <c r="F27" i="2"/>
  <c r="F29" i="2" s="1"/>
  <c r="G27" i="2"/>
  <c r="G29" i="2" s="1"/>
  <c r="J27" i="2"/>
  <c r="J29" i="2" s="1"/>
  <c r="Q32" i="2"/>
  <c r="E19" i="2"/>
  <c r="R32" i="2"/>
  <c r="C19" i="2"/>
  <c r="S32" i="2"/>
  <c r="D19" i="2"/>
  <c r="U32" i="2"/>
  <c r="T32" i="2"/>
  <c r="J7" i="1"/>
  <c r="J32" i="2"/>
  <c r="F35" i="2"/>
  <c r="G35" i="2"/>
  <c r="J33" i="2"/>
  <c r="G32" i="2"/>
  <c r="I32" i="2"/>
  <c r="J35" i="2"/>
  <c r="H32" i="2"/>
  <c r="I33" i="2"/>
  <c r="U27" i="2" l="1"/>
  <c r="U29" i="2" s="1"/>
  <c r="T27" i="2"/>
  <c r="T29" i="2" s="1"/>
  <c r="R27" i="2"/>
  <c r="R29" i="2" s="1"/>
  <c r="H27" i="2"/>
  <c r="H29" i="2" s="1"/>
  <c r="H34" i="2"/>
  <c r="T34" i="2"/>
  <c r="S34" i="2"/>
  <c r="R34" i="2"/>
  <c r="Q34" i="2"/>
  <c r="U34" i="2"/>
  <c r="S27" i="2"/>
  <c r="S29" i="2" s="1"/>
  <c r="S35" i="2"/>
  <c r="D25" i="2"/>
  <c r="D34" i="2"/>
  <c r="C25" i="2"/>
  <c r="C34" i="2"/>
  <c r="E25" i="2"/>
  <c r="E34" i="2"/>
  <c r="E27" i="2" l="1"/>
  <c r="E29" i="2" s="1"/>
  <c r="E35" i="2"/>
  <c r="C27" i="2"/>
  <c r="C29" i="2" s="1"/>
  <c r="C35" i="2"/>
  <c r="D27" i="2"/>
  <c r="D29" i="2" s="1"/>
  <c r="D35" i="2"/>
</calcChain>
</file>

<file path=xl/sharedStrings.xml><?xml version="1.0" encoding="utf-8"?>
<sst xmlns="http://schemas.openxmlformats.org/spreadsheetml/2006/main" count="66" uniqueCount="62">
  <si>
    <t>PVH Corp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</si>
  <si>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</si>
  <si>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</si>
  <si>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</si>
  <si>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</si>
  <si>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</si>
  <si>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</si>
  <si>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</si>
  <si>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</si>
  <si>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PVH</t>
  </si>
  <si>
    <t>IR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</si>
  <si>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</si>
  <si>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</si>
  <si>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</si>
  <si>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</si>
  <si>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</si>
  <si>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</si>
  <si>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</si>
  <si>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</si>
  <si>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</si>
  <si>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Advertising and other</t>
  </si>
  <si>
    <t>COGS</t>
  </si>
  <si>
    <t>Gross Profit</t>
  </si>
  <si>
    <t>SGA</t>
  </si>
  <si>
    <t>Pension income</t>
  </si>
  <si>
    <t>Other gains</t>
  </si>
  <si>
    <t>Equity income of affiliates</t>
  </si>
  <si>
    <t>Operating Income</t>
  </si>
  <si>
    <t>Interest Income</t>
  </si>
  <si>
    <t>Interest Expense</t>
  </si>
  <si>
    <t>Pretax Income</t>
  </si>
  <si>
    <t>Tax Expense</t>
  </si>
  <si>
    <t>Net Income</t>
  </si>
  <si>
    <t>EPS</t>
  </si>
  <si>
    <t>Wholesale Revenue</t>
  </si>
  <si>
    <t>Retail Stores Revenue</t>
  </si>
  <si>
    <t>Ecommerce Revenue</t>
  </si>
  <si>
    <t>Revenue Growth</t>
  </si>
  <si>
    <t>Gross Margin</t>
  </si>
  <si>
    <t>Operating Margin</t>
  </si>
  <si>
    <t>Tax Rate</t>
  </si>
  <si>
    <t>Segments</t>
  </si>
  <si>
    <t>Tommy Hilfiger</t>
  </si>
  <si>
    <t>Calvin Klein</t>
  </si>
  <si>
    <t>FY19</t>
  </si>
  <si>
    <t>FY20</t>
  </si>
  <si>
    <t>FY21</t>
  </si>
  <si>
    <t>FY22</t>
  </si>
  <si>
    <t>FY23</t>
  </si>
  <si>
    <t>FY24</t>
  </si>
  <si>
    <t>Royalty Revenue</t>
  </si>
  <si>
    <t>Q125</t>
  </si>
  <si>
    <t>Q225</t>
  </si>
  <si>
    <t>Q325</t>
  </si>
  <si>
    <t>Q425</t>
  </si>
  <si>
    <t>Retail Sales</t>
  </si>
  <si>
    <t>EMEA Revenue</t>
  </si>
  <si>
    <t>Americas Revenue</t>
  </si>
  <si>
    <t>APAC Revenue</t>
  </si>
  <si>
    <t>Tommy Hilfiger Revenue</t>
  </si>
  <si>
    <t>Calvin Klein Revenue</t>
  </si>
  <si>
    <t>Heritage Brands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</si>
</sst>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4" fillId="0" borderId="0" xfId="0" applyFont="1"/>
    <xf numFmtId="165" fontId="4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9" fontId="1" fillId="0" borderId="0" xfId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vh.com/inves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AF53-00DD-49E0-9789-00B0461E23A4}">
  <dimension ref="A1:K10"/>
  <sheetViews>
    <sheetView tabSelected="1" zoomScale="200" zoomScaleNormal="200" workbookViewId="0">
      <selection activeCell="B2" sqref="B2"/>
    </sheetView>
  </sheetViews>
  <sheetFormatPr defaultRowHeight="12.75" x14ac:dyDescent="0.2"/>
  <cols>
    <col min="1" max="1" width="3.85546875" style="2" customWidth="1"/>
    <col min="2" max="2" width="14.28515625" style="2" bestFit="1" customWidth="1"/>
    <col min="3" max="16384" width="9.140625" style="2"/>
  </cols>
  <sheetData>
    <row r="1" spans="1:11" x14ac:dyDescent="0.2">
      <c r="A1" s="5" t="s">
        <v>0</v>
      </c>
    </row>
    <row r="2" spans="1:11" x14ac:dyDescent="0.2">
      <c r="A2" s="2" t="s">
        <v>1</v>
      </c>
      <c r="I2" s="2" t="s">
        <v>2</v>
      </c>
      <c r="J2" s="7">
        <v>82.63</v>
      </c>
    </row>
    <row r="3" spans="1:11" x14ac:dyDescent="0.2">
      <c r="I3" s="2" t="s">
        <v>3</v>
      </c>
      <c r="J3" s="4">
        <v>48.073120000000003</v>
      </c>
      <c r="K3" s="3" t="s">
        <v>51</v>
      </c>
    </row>
    <row r="4" spans="1:11" x14ac:dyDescent="0.2">
      <c r="B4" s="2" t="s">
        <v>9</v>
      </c>
      <c r="I4" s="2" t="s">
        <v>4</v>
      </c>
      <c r="J4" s="4">
        <f>+J2*J3</f>
        <v>3972.2819055999998</v>
      </c>
    </row>
    <row r="5" spans="1:11" x14ac:dyDescent="0.2">
      <c r="B5" s="1" t="s">
        <v>10</v>
      </c>
      <c r="I5" s="2" t="s">
        <v>5</v>
      </c>
      <c r="J5" s="4">
        <v>191</v>
      </c>
      <c r="K5" s="3" t="s">
        <v>51</v>
      </c>
    </row>
    <row r="6" spans="1:11" x14ac:dyDescent="0.2">
      <c r="I6" s="2" t="s">
        <v>6</v>
      </c>
      <c r="J6" s="4">
        <f>115+512.2+1720.1</f>
        <v>2347.3000000000002</v>
      </c>
      <c r="K6" s="3" t="s">
        <v>51</v>
      </c>
    </row>
    <row r="7" spans="1:11" x14ac:dyDescent="0.2">
      <c r="B7" s="10" t="s">
        <v>41</v>
      </c>
      <c r="C7" s="11"/>
      <c r="D7" s="11"/>
      <c r="E7" s="12"/>
      <c r="I7" s="2" t="s">
        <v>7</v>
      </c>
      <c r="J7" s="4">
        <f>+J4-J5+J6</f>
        <v>6128.5819056</v>
      </c>
    </row>
    <row r="8" spans="1:11" x14ac:dyDescent="0.2">
      <c r="B8" s="13" t="s">
        <v>42</v>
      </c>
      <c r="C8" s="14"/>
      <c r="D8" s="14"/>
      <c r="E8" s="15"/>
    </row>
    <row r="9" spans="1:11" x14ac:dyDescent="0.2">
      <c r="B9" s="16" t="s">
        <v>43</v>
      </c>
      <c r="E9" s="17"/>
    </row>
    <row r="10" spans="1:11" x14ac:dyDescent="0.2">
      <c r="B10" s="18"/>
      <c r="C10" s="19"/>
      <c r="D10" s="19"/>
      <c r="E10" s="20"/>
    </row>
  </sheetData>
  <hyperlinks>
    <hyperlink ref="B5" r:id="rId1" xr:uid="{DC6072B6-9981-457D-A8F6-5F209F543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90B7-A3DC-4D3A-A9CD-5D107CBCFC5C}">
  <dimension ref="A1:BU60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7.28515625" style="2" customWidth="1"/>
    <col min="3" max="16384" width="9.140625" style="2"/>
  </cols>
  <sheetData>
    <row r="1" spans="1:73" x14ac:dyDescent="0.2">
      <c r="A1" s="1" t="s">
        <v>11</v>
      </c>
    </row>
    <row r="2" spans="1:73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8</v>
      </c>
      <c r="J2" s="3" t="s">
        <v>18</v>
      </c>
      <c r="K2" s="3" t="s">
        <v>51</v>
      </c>
      <c r="L2" s="3" t="s">
        <v>52</v>
      </c>
      <c r="M2" s="3" t="s">
        <v>53</v>
      </c>
      <c r="N2" s="3" t="s">
        <v>54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</row>
    <row r="3" spans="1:73" x14ac:dyDescent="0.2">
      <c r="B3" s="2" t="s">
        <v>56</v>
      </c>
      <c r="C3" s="4"/>
      <c r="D3" s="4"/>
      <c r="E3" s="4"/>
      <c r="F3" s="4"/>
      <c r="G3" s="4">
        <v>882.9</v>
      </c>
      <c r="H3" s="4"/>
      <c r="I3" s="4"/>
      <c r="J3" s="4"/>
      <c r="K3" s="4">
        <v>927.8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</row>
    <row r="4" spans="1:73" x14ac:dyDescent="0.2">
      <c r="B4" s="2" t="s">
        <v>57</v>
      </c>
      <c r="C4" s="4"/>
      <c r="D4" s="4"/>
      <c r="E4" s="4"/>
      <c r="F4" s="4"/>
      <c r="G4" s="4">
        <v>569.20000000000005</v>
      </c>
      <c r="H4" s="4"/>
      <c r="I4" s="4"/>
      <c r="J4" s="4"/>
      <c r="K4" s="4">
        <v>608.4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1:73" x14ac:dyDescent="0.2">
      <c r="B5" s="2" t="s">
        <v>58</v>
      </c>
      <c r="C5" s="4"/>
      <c r="D5" s="4"/>
      <c r="E5" s="4"/>
      <c r="F5" s="4"/>
      <c r="G5" s="4">
        <v>402.5</v>
      </c>
      <c r="H5" s="4"/>
      <c r="I5" s="4"/>
      <c r="J5" s="4"/>
      <c r="K5" s="4">
        <v>351.7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1:73" x14ac:dyDescent="0.2">
      <c r="B6" s="2" t="s">
        <v>59</v>
      </c>
      <c r="C6" s="4"/>
      <c r="D6" s="4"/>
      <c r="E6" s="4"/>
      <c r="F6" s="4"/>
      <c r="G6" s="4">
        <v>1013.3</v>
      </c>
      <c r="H6" s="4"/>
      <c r="I6" s="4"/>
      <c r="J6" s="4"/>
      <c r="K6" s="4">
        <v>1048.0999999999999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</row>
    <row r="7" spans="1:73" x14ac:dyDescent="0.2">
      <c r="B7" s="2" t="s">
        <v>60</v>
      </c>
      <c r="C7" s="4"/>
      <c r="D7" s="4"/>
      <c r="E7" s="4"/>
      <c r="F7" s="4"/>
      <c r="G7" s="4">
        <v>886.8</v>
      </c>
      <c r="H7" s="4"/>
      <c r="I7" s="4"/>
      <c r="J7" s="4"/>
      <c r="K7" s="4">
        <v>886.1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</row>
    <row r="8" spans="1:73" x14ac:dyDescent="0.2">
      <c r="B8" s="2" t="s">
        <v>61</v>
      </c>
      <c r="C8" s="4"/>
      <c r="D8" s="4"/>
      <c r="E8" s="4"/>
      <c r="F8" s="4"/>
      <c r="G8" s="4">
        <v>51.8</v>
      </c>
      <c r="H8" s="4"/>
      <c r="I8" s="4"/>
      <c r="J8" s="4"/>
      <c r="K8" s="4">
        <v>49.4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1:73" x14ac:dyDescent="0.2">
      <c r="B9" s="2" t="s">
        <v>34</v>
      </c>
      <c r="C9" s="4"/>
      <c r="D9" s="4"/>
      <c r="E9" s="4">
        <v>1301.5999999999999</v>
      </c>
      <c r="F9" s="4"/>
      <c r="G9" s="4">
        <v>1008.7</v>
      </c>
      <c r="H9" s="4"/>
      <c r="I9" s="4">
        <v>1203.0999999999999</v>
      </c>
      <c r="J9" s="4"/>
      <c r="K9" s="4">
        <v>1071.3</v>
      </c>
      <c r="L9" s="4"/>
      <c r="M9" s="4"/>
      <c r="N9" s="4"/>
      <c r="O9" s="4"/>
      <c r="P9" s="4"/>
      <c r="Q9" s="4"/>
      <c r="R9" s="4"/>
      <c r="S9" s="4">
        <v>4704</v>
      </c>
      <c r="T9" s="4">
        <v>4554.7</v>
      </c>
      <c r="U9" s="4">
        <v>4108.8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</row>
    <row r="10" spans="1:73" x14ac:dyDescent="0.2">
      <c r="B10" s="2" t="s">
        <v>35</v>
      </c>
      <c r="C10" s="4"/>
      <c r="D10" s="4"/>
      <c r="E10" s="4">
        <v>754.7</v>
      </c>
      <c r="F10" s="4"/>
      <c r="G10" s="4">
        <v>697.5</v>
      </c>
      <c r="H10" s="4"/>
      <c r="I10" s="4">
        <v>760</v>
      </c>
      <c r="J10" s="4"/>
      <c r="K10" s="4">
        <v>663</v>
      </c>
      <c r="L10" s="4"/>
      <c r="M10" s="4"/>
      <c r="N10" s="4"/>
      <c r="O10" s="4"/>
      <c r="P10" s="4"/>
      <c r="Q10" s="4"/>
      <c r="R10" s="4"/>
      <c r="S10" s="4">
        <v>3118.2</v>
      </c>
      <c r="T10" s="4">
        <v>3399.8</v>
      </c>
      <c r="U10" s="4">
        <v>3348.9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</row>
    <row r="11" spans="1:73" x14ac:dyDescent="0.2">
      <c r="B11" s="2" t="s">
        <v>36</v>
      </c>
      <c r="C11" s="4"/>
      <c r="D11" s="4"/>
      <c r="E11" s="4">
        <v>169.5</v>
      </c>
      <c r="F11" s="4"/>
      <c r="G11" s="4">
        <v>148.4</v>
      </c>
      <c r="H11" s="4"/>
      <c r="I11" s="4">
        <v>167.9</v>
      </c>
      <c r="J11" s="4"/>
      <c r="K11" s="4">
        <v>153.5</v>
      </c>
      <c r="L11" s="4"/>
      <c r="M11" s="4"/>
      <c r="N11" s="4"/>
      <c r="O11" s="4"/>
      <c r="P11" s="4"/>
      <c r="Q11" s="4"/>
      <c r="R11" s="4"/>
      <c r="S11" s="4">
        <v>722.7</v>
      </c>
      <c r="T11" s="4">
        <v>797.3</v>
      </c>
      <c r="U11" s="4">
        <v>745.4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</row>
    <row r="12" spans="1:73" x14ac:dyDescent="0.2">
      <c r="B12" s="2" t="s">
        <v>55</v>
      </c>
      <c r="C12" s="4"/>
      <c r="D12" s="4"/>
      <c r="E12" s="4">
        <v>2225.8000000000002</v>
      </c>
      <c r="F12" s="4"/>
      <c r="G12" s="4">
        <v>845.9</v>
      </c>
      <c r="H12" s="4"/>
      <c r="I12" s="4">
        <v>2131</v>
      </c>
      <c r="J12" s="4"/>
      <c r="K12" s="4">
        <v>816.5</v>
      </c>
      <c r="L12" s="4"/>
      <c r="M12" s="4"/>
      <c r="N12" s="4"/>
      <c r="O12" s="4"/>
      <c r="P12" s="4"/>
      <c r="Q12" s="4"/>
      <c r="R12" s="4"/>
      <c r="S12" s="4">
        <v>8544.9</v>
      </c>
      <c r="T12" s="4">
        <v>8751.7999999999993</v>
      </c>
      <c r="U12" s="4">
        <v>8203.1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</row>
    <row r="13" spans="1:73" x14ac:dyDescent="0.2">
      <c r="B13" s="2" t="s">
        <v>50</v>
      </c>
      <c r="C13" s="4"/>
      <c r="D13" s="4"/>
      <c r="E13" s="4">
        <v>108</v>
      </c>
      <c r="F13" s="4"/>
      <c r="G13" s="4">
        <v>97.3</v>
      </c>
      <c r="H13" s="4"/>
      <c r="I13" s="4">
        <v>97.9</v>
      </c>
      <c r="J13" s="4"/>
      <c r="K13" s="4">
        <v>95.8</v>
      </c>
      <c r="L13" s="4"/>
      <c r="M13" s="4"/>
      <c r="N13" s="4"/>
      <c r="O13" s="4"/>
      <c r="P13" s="4"/>
      <c r="Q13" s="4"/>
      <c r="R13" s="4"/>
      <c r="S13" s="4">
        <v>372</v>
      </c>
      <c r="T13" s="4">
        <v>368.2</v>
      </c>
      <c r="U13" s="4">
        <v>361.2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</row>
    <row r="14" spans="1:73" x14ac:dyDescent="0.2">
      <c r="B14" s="2" t="s">
        <v>20</v>
      </c>
      <c r="C14" s="4"/>
      <c r="D14" s="4"/>
      <c r="E14" s="4">
        <v>29.1</v>
      </c>
      <c r="F14" s="4"/>
      <c r="G14" s="4">
        <v>0</v>
      </c>
      <c r="H14" s="4"/>
      <c r="I14" s="4">
        <v>26.2</v>
      </c>
      <c r="J14" s="4"/>
      <c r="K14" s="4">
        <v>0</v>
      </c>
      <c r="L14" s="4"/>
      <c r="M14" s="4"/>
      <c r="N14" s="4"/>
      <c r="O14" s="4"/>
      <c r="P14" s="4"/>
      <c r="Q14" s="4"/>
      <c r="R14" s="4"/>
      <c r="S14" s="4">
        <v>107.3</v>
      </c>
      <c r="T14" s="4">
        <v>97.7</v>
      </c>
      <c r="U14" s="4">
        <v>88.6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</row>
    <row r="15" spans="1:73" x14ac:dyDescent="0.2">
      <c r="B15" s="5" t="s">
        <v>19</v>
      </c>
      <c r="C15" s="6">
        <f t="shared" ref="C15:H15" si="0">+SUM(C12:C14)</f>
        <v>0</v>
      </c>
      <c r="D15" s="6">
        <f t="shared" si="0"/>
        <v>0</v>
      </c>
      <c r="E15" s="6">
        <f t="shared" si="0"/>
        <v>2362.9</v>
      </c>
      <c r="F15" s="6">
        <f t="shared" si="0"/>
        <v>0</v>
      </c>
      <c r="G15" s="6">
        <v>1951.9</v>
      </c>
      <c r="H15" s="6">
        <f t="shared" si="0"/>
        <v>0</v>
      </c>
      <c r="I15" s="6">
        <f>+SUM(I12:I14)</f>
        <v>2255.1</v>
      </c>
      <c r="J15" s="6">
        <f t="shared" ref="J15:U15" si="1">+SUM(J12:J14)</f>
        <v>0</v>
      </c>
      <c r="K15" s="6">
        <v>1983.6</v>
      </c>
      <c r="L15" s="6"/>
      <c r="M15" s="6"/>
      <c r="N15" s="6"/>
      <c r="O15" s="4"/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9024.1999999999989</v>
      </c>
      <c r="T15" s="6">
        <f t="shared" si="1"/>
        <v>9217.7000000000007</v>
      </c>
      <c r="U15" s="6">
        <f t="shared" si="1"/>
        <v>8652.9000000000015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</row>
    <row r="16" spans="1:73" x14ac:dyDescent="0.2">
      <c r="B16" s="2" t="s">
        <v>21</v>
      </c>
      <c r="C16" s="4"/>
      <c r="D16" s="4"/>
      <c r="E16" s="4">
        <v>1023.5</v>
      </c>
      <c r="F16" s="4"/>
      <c r="G16" s="4">
        <v>753.2</v>
      </c>
      <c r="H16" s="4"/>
      <c r="I16" s="4">
        <v>938.5</v>
      </c>
      <c r="J16" s="4"/>
      <c r="K16" s="4">
        <v>821.9</v>
      </c>
      <c r="L16" s="4"/>
      <c r="M16" s="4"/>
      <c r="N16" s="4"/>
      <c r="O16" s="4"/>
      <c r="P16" s="4"/>
      <c r="Q16" s="4"/>
      <c r="R16" s="4"/>
      <c r="S16" s="4">
        <v>3901.3</v>
      </c>
      <c r="T16" s="4">
        <v>3854.5</v>
      </c>
      <c r="U16" s="4">
        <v>3510.4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</row>
    <row r="17" spans="2:73" x14ac:dyDescent="0.2">
      <c r="B17" s="2" t="s">
        <v>22</v>
      </c>
      <c r="C17" s="4">
        <f t="shared" ref="C17:H17" si="2">+C15-C16</f>
        <v>0</v>
      </c>
      <c r="D17" s="4">
        <f t="shared" si="2"/>
        <v>0</v>
      </c>
      <c r="E17" s="4">
        <f t="shared" si="2"/>
        <v>1339.4</v>
      </c>
      <c r="F17" s="4">
        <f t="shared" si="2"/>
        <v>0</v>
      </c>
      <c r="G17" s="4">
        <f t="shared" si="2"/>
        <v>1198.7</v>
      </c>
      <c r="H17" s="4">
        <f t="shared" si="2"/>
        <v>0</v>
      </c>
      <c r="I17" s="4">
        <f>+I15-I16</f>
        <v>1316.6</v>
      </c>
      <c r="J17" s="4">
        <f>+J15-J16</f>
        <v>0</v>
      </c>
      <c r="K17" s="4">
        <f>+K15-K16</f>
        <v>1161.6999999999998</v>
      </c>
      <c r="L17" s="4"/>
      <c r="M17" s="4"/>
      <c r="N17" s="4"/>
      <c r="O17" s="4"/>
      <c r="P17" s="4">
        <f t="shared" ref="P17:T17" si="3">+P15-P16</f>
        <v>0</v>
      </c>
      <c r="Q17" s="4">
        <f t="shared" si="3"/>
        <v>0</v>
      </c>
      <c r="R17" s="4">
        <f t="shared" si="3"/>
        <v>0</v>
      </c>
      <c r="S17" s="4">
        <f t="shared" si="3"/>
        <v>5122.8999999999987</v>
      </c>
      <c r="T17" s="4">
        <f t="shared" si="3"/>
        <v>5363.2000000000007</v>
      </c>
      <c r="U17" s="4">
        <f>+U15-U16</f>
        <v>5142.5000000000018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</row>
    <row r="18" spans="2:73" x14ac:dyDescent="0.2">
      <c r="B18" s="2" t="s">
        <v>23</v>
      </c>
      <c r="C18" s="4"/>
      <c r="D18" s="4"/>
      <c r="E18" s="4">
        <v>1123.8</v>
      </c>
      <c r="F18" s="4"/>
      <c r="G18" s="4">
        <v>1017.3</v>
      </c>
      <c r="H18" s="4"/>
      <c r="I18" s="4">
        <v>1154</v>
      </c>
      <c r="J18" s="4"/>
      <c r="K18" s="4">
        <f>1023.9+479.5</f>
        <v>1503.4</v>
      </c>
      <c r="L18" s="4"/>
      <c r="M18" s="4"/>
      <c r="N18" s="4"/>
      <c r="O18" s="4"/>
      <c r="P18" s="4"/>
      <c r="Q18" s="4"/>
      <c r="R18" s="4"/>
      <c r="S18" s="4">
        <v>4377.3999999999996</v>
      </c>
      <c r="T18" s="4">
        <v>4542.6000000000004</v>
      </c>
      <c r="U18" s="4">
        <v>4411.3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</row>
    <row r="19" spans="2:73" x14ac:dyDescent="0.2">
      <c r="B19" s="2" t="s">
        <v>27</v>
      </c>
      <c r="C19" s="4">
        <f t="shared" ref="C19:D19" si="4">+C17-C18</f>
        <v>0</v>
      </c>
      <c r="D19" s="4">
        <f t="shared" si="4"/>
        <v>0</v>
      </c>
      <c r="E19" s="4">
        <f>+E17-E18</f>
        <v>215.60000000000014</v>
      </c>
      <c r="F19" s="4">
        <f t="shared" ref="F19:I19" si="5">+F17-F18</f>
        <v>0</v>
      </c>
      <c r="G19" s="4">
        <f t="shared" si="5"/>
        <v>181.40000000000009</v>
      </c>
      <c r="H19" s="4">
        <f t="shared" si="5"/>
        <v>0</v>
      </c>
      <c r="I19" s="4">
        <f t="shared" si="5"/>
        <v>162.59999999999991</v>
      </c>
      <c r="J19" s="4">
        <f>+J17-J18</f>
        <v>0</v>
      </c>
      <c r="K19" s="4">
        <f>+K17-K18</f>
        <v>-341.70000000000027</v>
      </c>
      <c r="L19" s="4"/>
      <c r="M19" s="4"/>
      <c r="N19" s="4"/>
      <c r="O19" s="4"/>
      <c r="P19" s="4">
        <f t="shared" ref="P19" si="6">+P17-P18</f>
        <v>0</v>
      </c>
      <c r="Q19" s="4">
        <f t="shared" ref="Q19" si="7">+Q17-Q18</f>
        <v>0</v>
      </c>
      <c r="R19" s="4">
        <f t="shared" ref="R19" si="8">+R17-R18</f>
        <v>0</v>
      </c>
      <c r="S19" s="4">
        <f t="shared" ref="S19" si="9">+S17-S18</f>
        <v>745.49999999999909</v>
      </c>
      <c r="T19" s="4">
        <f t="shared" ref="T19" si="10">+T17-T18</f>
        <v>820.60000000000036</v>
      </c>
      <c r="U19" s="4">
        <f t="shared" ref="U19" si="11">+U17-U18</f>
        <v>731.20000000000164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</row>
    <row r="20" spans="2:73" x14ac:dyDescent="0.2">
      <c r="B20" s="2" t="s">
        <v>24</v>
      </c>
      <c r="C20" s="4"/>
      <c r="D20" s="4"/>
      <c r="E20" s="4">
        <v>0.5</v>
      </c>
      <c r="F20" s="4"/>
      <c r="G20" s="4">
        <v>0.5</v>
      </c>
      <c r="H20" s="4"/>
      <c r="I20" s="4">
        <v>0.4</v>
      </c>
      <c r="J20" s="4"/>
      <c r="K20" s="4">
        <v>-1</v>
      </c>
      <c r="L20" s="4"/>
      <c r="M20" s="4"/>
      <c r="N20" s="4"/>
      <c r="O20" s="4"/>
      <c r="P20" s="4"/>
      <c r="Q20" s="4"/>
      <c r="R20" s="4"/>
      <c r="S20" s="4">
        <f>91.9-417.1</f>
        <v>-325.20000000000005</v>
      </c>
      <c r="T20" s="4">
        <v>47.2</v>
      </c>
      <c r="U20" s="4">
        <v>-26.6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</row>
    <row r="21" spans="2:73" x14ac:dyDescent="0.2">
      <c r="B21" s="2" t="s">
        <v>25</v>
      </c>
      <c r="C21" s="4"/>
      <c r="D21" s="4"/>
      <c r="E21" s="4">
        <v>0</v>
      </c>
      <c r="F21" s="4"/>
      <c r="G21" s="4">
        <v>10</v>
      </c>
      <c r="H21" s="4"/>
      <c r="I21" s="4">
        <v>9.5</v>
      </c>
      <c r="J21" s="4"/>
      <c r="K21" s="4">
        <v>0</v>
      </c>
      <c r="L21" s="4"/>
      <c r="M21" s="4"/>
      <c r="N21" s="4"/>
      <c r="O21" s="4"/>
      <c r="P21" s="4"/>
      <c r="Q21" s="4"/>
      <c r="R21" s="4"/>
      <c r="S21" s="4">
        <v>0</v>
      </c>
      <c r="T21" s="4">
        <v>15.3</v>
      </c>
      <c r="U21" s="4">
        <v>19.5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</row>
    <row r="22" spans="2:73" x14ac:dyDescent="0.2">
      <c r="B22" s="2" t="s">
        <v>26</v>
      </c>
      <c r="C22" s="4"/>
      <c r="D22" s="4"/>
      <c r="E22" s="4">
        <v>13.7</v>
      </c>
      <c r="F22" s="4"/>
      <c r="G22" s="4">
        <v>13.2</v>
      </c>
      <c r="H22" s="4"/>
      <c r="I22" s="4">
        <v>10.6</v>
      </c>
      <c r="J22" s="4"/>
      <c r="K22" s="4">
        <v>10.5</v>
      </c>
      <c r="L22" s="4"/>
      <c r="M22" s="4"/>
      <c r="N22" s="4"/>
      <c r="O22" s="4"/>
      <c r="P22" s="4"/>
      <c r="Q22" s="4"/>
      <c r="R22" s="4"/>
      <c r="S22" s="4">
        <v>50.4</v>
      </c>
      <c r="T22" s="4">
        <v>45.7</v>
      </c>
      <c r="U22" s="4">
        <v>48.2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 spans="2:73" x14ac:dyDescent="0.2">
      <c r="B23" s="2" t="s">
        <v>29</v>
      </c>
      <c r="C23" s="4"/>
      <c r="D23" s="4"/>
      <c r="E23" s="4">
        <v>24.3</v>
      </c>
      <c r="F23" s="4"/>
      <c r="G23" s="4">
        <v>23.3</v>
      </c>
      <c r="H23" s="4"/>
      <c r="I23" s="4">
        <v>23</v>
      </c>
      <c r="J23" s="4"/>
      <c r="K23" s="4">
        <v>22.4</v>
      </c>
      <c r="L23" s="4"/>
      <c r="M23" s="4"/>
      <c r="N23" s="4"/>
      <c r="O23" s="4"/>
      <c r="P23" s="4"/>
      <c r="Q23" s="4"/>
      <c r="R23" s="4"/>
      <c r="S23" s="4">
        <v>89.6</v>
      </c>
      <c r="T23" s="4">
        <v>99.3</v>
      </c>
      <c r="U23" s="4">
        <v>89.8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</row>
    <row r="24" spans="2:73" x14ac:dyDescent="0.2">
      <c r="B24" s="2" t="s">
        <v>28</v>
      </c>
      <c r="C24" s="4"/>
      <c r="D24" s="4"/>
      <c r="E24" s="4">
        <v>2.1</v>
      </c>
      <c r="F24" s="4"/>
      <c r="G24" s="4">
        <v>5.6</v>
      </c>
      <c r="H24" s="4"/>
      <c r="I24" s="4">
        <v>6.9</v>
      </c>
      <c r="J24" s="4"/>
      <c r="K24" s="4">
        <v>5</v>
      </c>
      <c r="L24" s="4"/>
      <c r="M24" s="4"/>
      <c r="N24" s="4"/>
      <c r="O24" s="4"/>
      <c r="P24" s="4"/>
      <c r="Q24" s="4"/>
      <c r="R24" s="4"/>
      <c r="S24" s="4">
        <v>7.1</v>
      </c>
      <c r="T24" s="4">
        <v>11.5</v>
      </c>
      <c r="U24" s="4">
        <v>23.2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2:73" x14ac:dyDescent="0.2">
      <c r="B25" s="2" t="s">
        <v>30</v>
      </c>
      <c r="C25" s="4">
        <f t="shared" ref="C25:H25" si="12">+C19+SUM(C20:C22)-C23+C24</f>
        <v>0</v>
      </c>
      <c r="D25" s="4">
        <f t="shared" si="12"/>
        <v>0</v>
      </c>
      <c r="E25" s="4">
        <f t="shared" si="12"/>
        <v>207.60000000000011</v>
      </c>
      <c r="F25" s="4">
        <f t="shared" si="12"/>
        <v>0</v>
      </c>
      <c r="G25" s="4">
        <f t="shared" si="12"/>
        <v>187.40000000000006</v>
      </c>
      <c r="H25" s="4">
        <f t="shared" si="12"/>
        <v>0</v>
      </c>
      <c r="I25" s="4">
        <f>+I19+SUM(I20:I22)-I23+I24</f>
        <v>166.99999999999991</v>
      </c>
      <c r="J25" s="4">
        <f t="shared" ref="J25:K25" si="13">+J19+SUM(J20:J22)-J23+J24</f>
        <v>0</v>
      </c>
      <c r="K25" s="4">
        <f t="shared" si="13"/>
        <v>-349.60000000000025</v>
      </c>
      <c r="L25" s="4"/>
      <c r="M25" s="4"/>
      <c r="N25" s="4"/>
      <c r="O25" s="4"/>
      <c r="P25" s="4">
        <f t="shared" ref="P25" si="14">+P19+SUM(P20:P22)-P23+P24</f>
        <v>0</v>
      </c>
      <c r="Q25" s="4">
        <f t="shared" ref="Q25" si="15">+Q19+SUM(Q20:Q22)-Q23+Q24</f>
        <v>0</v>
      </c>
      <c r="R25" s="4">
        <f t="shared" ref="R25" si="16">+R19+SUM(R20:R22)-R23+R24</f>
        <v>0</v>
      </c>
      <c r="S25" s="4">
        <f t="shared" ref="S25" si="17">+S19+SUM(S20:S22)-S23+S24</f>
        <v>388.19999999999902</v>
      </c>
      <c r="T25" s="4">
        <f t="shared" ref="T25" si="18">+T19+SUM(T20:T22)-T23+T24</f>
        <v>841.00000000000045</v>
      </c>
      <c r="U25" s="4">
        <f t="shared" ref="U25" si="19">+U19+SUM(U20:U22)-U23+U24</f>
        <v>705.70000000000175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2:73" x14ac:dyDescent="0.2">
      <c r="B26" s="2" t="s">
        <v>31</v>
      </c>
      <c r="C26" s="4"/>
      <c r="D26" s="4"/>
      <c r="E26" s="4">
        <v>46</v>
      </c>
      <c r="F26" s="4"/>
      <c r="G26" s="4">
        <v>36</v>
      </c>
      <c r="H26" s="4"/>
      <c r="I26" s="4">
        <v>35.1</v>
      </c>
      <c r="J26" s="4"/>
      <c r="K26" s="4">
        <v>-304.8</v>
      </c>
      <c r="L26" s="4"/>
      <c r="M26" s="4"/>
      <c r="N26" s="4"/>
      <c r="O26" s="4"/>
      <c r="P26" s="4"/>
      <c r="Q26" s="4"/>
      <c r="R26" s="4"/>
      <c r="S26" s="4">
        <v>187.8</v>
      </c>
      <c r="T26" s="4">
        <v>117.4</v>
      </c>
      <c r="U26" s="4">
        <v>107.2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</row>
    <row r="27" spans="2:73" x14ac:dyDescent="0.2">
      <c r="B27" s="2" t="s">
        <v>32</v>
      </c>
      <c r="C27" s="4">
        <f t="shared" ref="C27:H27" si="20">+C25-C26</f>
        <v>0</v>
      </c>
      <c r="D27" s="4">
        <f t="shared" si="20"/>
        <v>0</v>
      </c>
      <c r="E27" s="4">
        <f t="shared" si="20"/>
        <v>161.60000000000011</v>
      </c>
      <c r="F27" s="4">
        <f t="shared" si="20"/>
        <v>0</v>
      </c>
      <c r="G27" s="4">
        <f t="shared" si="20"/>
        <v>151.40000000000006</v>
      </c>
      <c r="H27" s="4">
        <f t="shared" si="20"/>
        <v>0</v>
      </c>
      <c r="I27" s="4">
        <f>+I25-I26</f>
        <v>131.89999999999992</v>
      </c>
      <c r="J27" s="4">
        <f t="shared" ref="J27:K27" si="21">+J25-J26</f>
        <v>0</v>
      </c>
      <c r="K27" s="4">
        <f t="shared" si="21"/>
        <v>-44.800000000000239</v>
      </c>
      <c r="L27" s="4"/>
      <c r="M27" s="4"/>
      <c r="N27" s="4"/>
      <c r="O27" s="4"/>
      <c r="P27" s="4">
        <f t="shared" ref="P27:S27" si="22">+P25-P26</f>
        <v>0</v>
      </c>
      <c r="Q27" s="4">
        <f t="shared" si="22"/>
        <v>0</v>
      </c>
      <c r="R27" s="4">
        <f t="shared" si="22"/>
        <v>0</v>
      </c>
      <c r="S27" s="4">
        <f t="shared" si="22"/>
        <v>200.39999999999901</v>
      </c>
      <c r="T27" s="4">
        <f>+T25-T26</f>
        <v>723.60000000000048</v>
      </c>
      <c r="U27" s="4">
        <f t="shared" ref="U27" si="23">+U25-U26</f>
        <v>598.50000000000171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</row>
    <row r="28" spans="2:73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 spans="2:73" x14ac:dyDescent="0.2">
      <c r="B29" s="2" t="s">
        <v>33</v>
      </c>
      <c r="C29" s="7" t="e">
        <f t="shared" ref="C29:D29" si="24">+C27/C30</f>
        <v>#DIV/0!</v>
      </c>
      <c r="D29" s="7" t="e">
        <f t="shared" si="24"/>
        <v>#DIV/0!</v>
      </c>
      <c r="E29" s="7">
        <f>+E27/E30</f>
        <v>2.6799336650082939</v>
      </c>
      <c r="F29" s="7" t="e">
        <f t="shared" ref="F29:K29" si="25">+F27/F30</f>
        <v>#DIV/0!</v>
      </c>
      <c r="G29" s="7">
        <f t="shared" si="25"/>
        <v>2.5924657534246585</v>
      </c>
      <c r="H29" s="7" t="e">
        <f t="shared" si="25"/>
        <v>#DIV/0!</v>
      </c>
      <c r="I29" s="7">
        <f t="shared" si="25"/>
        <v>2.3637992831541204</v>
      </c>
      <c r="J29" s="7" t="e">
        <f t="shared" si="25"/>
        <v>#DIV/0!</v>
      </c>
      <c r="K29" s="7">
        <f t="shared" si="25"/>
        <v>-0.8767123287671279</v>
      </c>
      <c r="L29" s="8"/>
      <c r="M29" s="8"/>
      <c r="N29" s="8"/>
      <c r="O29" s="8"/>
      <c r="P29" s="7" t="e">
        <f t="shared" ref="P29:U29" si="26">+P27/P30</f>
        <v>#DIV/0!</v>
      </c>
      <c r="Q29" s="7" t="e">
        <f t="shared" si="26"/>
        <v>#DIV/0!</v>
      </c>
      <c r="R29" s="7" t="e">
        <f t="shared" si="26"/>
        <v>#DIV/0!</v>
      </c>
      <c r="S29" s="7">
        <f t="shared" si="26"/>
        <v>3.0502283105022681</v>
      </c>
      <c r="T29" s="7">
        <f t="shared" si="26"/>
        <v>11.86229508196722</v>
      </c>
      <c r="U29" s="7">
        <f t="shared" si="26"/>
        <v>10.68750000000003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2:73" x14ac:dyDescent="0.2">
      <c r="B30" s="2" t="s">
        <v>3</v>
      </c>
      <c r="C30" s="8"/>
      <c r="D30" s="8"/>
      <c r="E30" s="8">
        <v>60.3</v>
      </c>
      <c r="F30" s="8"/>
      <c r="G30" s="8">
        <v>58.4</v>
      </c>
      <c r="H30" s="8"/>
      <c r="I30" s="8">
        <v>55.8</v>
      </c>
      <c r="J30" s="8"/>
      <c r="K30" s="8">
        <v>51.1</v>
      </c>
      <c r="L30" s="8"/>
      <c r="M30" s="8"/>
      <c r="N30" s="8"/>
      <c r="O30" s="8"/>
      <c r="P30" s="8"/>
      <c r="Q30" s="8"/>
      <c r="R30" s="8"/>
      <c r="S30" s="8">
        <v>65.7</v>
      </c>
      <c r="T30" s="8">
        <v>61</v>
      </c>
      <c r="U30" s="8">
        <v>56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2:73" x14ac:dyDescent="0.2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2:73" x14ac:dyDescent="0.2">
      <c r="B32" s="2" t="s">
        <v>37</v>
      </c>
      <c r="C32" s="8"/>
      <c r="D32" s="8"/>
      <c r="E32" s="8"/>
      <c r="F32" s="8"/>
      <c r="G32" s="9" t="e">
        <f>+G15/C15-1</f>
        <v>#DIV/0!</v>
      </c>
      <c r="H32" s="9" t="e">
        <f>+H15/D15-1</f>
        <v>#DIV/0!</v>
      </c>
      <c r="I32" s="9">
        <f>+I15/E15-1</f>
        <v>-4.5621905285877618E-2</v>
      </c>
      <c r="J32" s="9" t="e">
        <f>+J15/F15-1</f>
        <v>#DIV/0!</v>
      </c>
      <c r="K32" s="9"/>
      <c r="L32" s="9"/>
      <c r="M32" s="9"/>
      <c r="N32" s="9"/>
      <c r="O32" s="8"/>
      <c r="P32" s="8"/>
      <c r="Q32" s="9" t="e">
        <f>+Q15/P15-1</f>
        <v>#DIV/0!</v>
      </c>
      <c r="R32" s="9" t="e">
        <f>+R15/Q15-1</f>
        <v>#DIV/0!</v>
      </c>
      <c r="S32" s="9" t="e">
        <f>+S15/R15-1</f>
        <v>#DIV/0!</v>
      </c>
      <c r="T32" s="9">
        <f>+T15/S15-1</f>
        <v>2.1442343919682916E-2</v>
      </c>
      <c r="U32" s="9">
        <f>+U15/T15-1</f>
        <v>-6.127341961660715E-2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2:47" x14ac:dyDescent="0.2">
      <c r="B33" s="2" t="s">
        <v>38</v>
      </c>
      <c r="C33" s="9" t="e">
        <f t="shared" ref="C33:I33" si="27">+C17/C15</f>
        <v>#DIV/0!</v>
      </c>
      <c r="D33" s="9" t="e">
        <f t="shared" si="27"/>
        <v>#DIV/0!</v>
      </c>
      <c r="E33" s="9">
        <f t="shared" si="27"/>
        <v>0.56684582504549497</v>
      </c>
      <c r="F33" s="9" t="e">
        <f t="shared" si="27"/>
        <v>#DIV/0!</v>
      </c>
      <c r="G33" s="9">
        <f t="shared" si="27"/>
        <v>0.61411957579794041</v>
      </c>
      <c r="H33" s="9" t="e">
        <f t="shared" si="27"/>
        <v>#DIV/0!</v>
      </c>
      <c r="I33" s="9">
        <f t="shared" si="27"/>
        <v>0.58383220256307922</v>
      </c>
      <c r="J33" s="9" t="e">
        <f>+J17/J15</f>
        <v>#DIV/0!</v>
      </c>
      <c r="K33" s="9"/>
      <c r="L33" s="9"/>
      <c r="M33" s="9"/>
      <c r="N33" s="9"/>
      <c r="O33" s="8"/>
      <c r="P33" s="8"/>
      <c r="Q33" s="9" t="e">
        <f t="shared" ref="Q33:U33" si="28">+Q17/Q15</f>
        <v>#DIV/0!</v>
      </c>
      <c r="R33" s="9" t="e">
        <f t="shared" si="28"/>
        <v>#DIV/0!</v>
      </c>
      <c r="S33" s="9">
        <f t="shared" si="28"/>
        <v>0.56768467010926171</v>
      </c>
      <c r="T33" s="9">
        <f t="shared" si="28"/>
        <v>0.58183711771917079</v>
      </c>
      <c r="U33" s="9">
        <f t="shared" si="28"/>
        <v>0.59430942227461325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2:47" x14ac:dyDescent="0.2">
      <c r="B34" s="2" t="s">
        <v>39</v>
      </c>
      <c r="C34" s="9" t="e">
        <f t="shared" ref="C34:D34" si="29">+C19/C15</f>
        <v>#DIV/0!</v>
      </c>
      <c r="D34" s="9" t="e">
        <f t="shared" si="29"/>
        <v>#DIV/0!</v>
      </c>
      <c r="E34" s="9">
        <f>+E19/E15</f>
        <v>9.1243810571755096E-2</v>
      </c>
      <c r="F34" s="9" t="e">
        <f t="shared" ref="F34:J34" si="30">+F19/F15</f>
        <v>#DIV/0!</v>
      </c>
      <c r="G34" s="9">
        <f t="shared" si="30"/>
        <v>9.2935088887750442E-2</v>
      </c>
      <c r="H34" s="9" t="e">
        <f t="shared" si="30"/>
        <v>#DIV/0!</v>
      </c>
      <c r="I34" s="9">
        <f t="shared" si="30"/>
        <v>7.2103232672608722E-2</v>
      </c>
      <c r="J34" s="9" t="e">
        <f t="shared" si="30"/>
        <v>#DIV/0!</v>
      </c>
      <c r="K34" s="9"/>
      <c r="L34" s="9"/>
      <c r="M34" s="9"/>
      <c r="N34" s="9"/>
      <c r="O34" s="8"/>
      <c r="P34" s="8"/>
      <c r="Q34" s="9" t="e">
        <f t="shared" ref="Q34:U34" si="31">+Q19/Q15</f>
        <v>#DIV/0!</v>
      </c>
      <c r="R34" s="9" t="e">
        <f t="shared" si="31"/>
        <v>#DIV/0!</v>
      </c>
      <c r="S34" s="9">
        <f t="shared" si="31"/>
        <v>8.26112009928857E-2</v>
      </c>
      <c r="T34" s="9">
        <f t="shared" si="31"/>
        <v>8.9024377013788722E-2</v>
      </c>
      <c r="U34" s="9">
        <f t="shared" si="31"/>
        <v>8.4503461267320959E-2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2:47" x14ac:dyDescent="0.2">
      <c r="B35" s="2" t="s">
        <v>40</v>
      </c>
      <c r="C35" s="9" t="e">
        <f t="shared" ref="C35:H35" si="32">+C26/C25</f>
        <v>#DIV/0!</v>
      </c>
      <c r="D35" s="9" t="e">
        <f t="shared" si="32"/>
        <v>#DIV/0!</v>
      </c>
      <c r="E35" s="9">
        <f t="shared" si="32"/>
        <v>0.22157996146435441</v>
      </c>
      <c r="F35" s="9" t="e">
        <f t="shared" si="32"/>
        <v>#DIV/0!</v>
      </c>
      <c r="G35" s="9">
        <f t="shared" si="32"/>
        <v>0.19210245464247591</v>
      </c>
      <c r="H35" s="9" t="e">
        <f t="shared" si="32"/>
        <v>#DIV/0!</v>
      </c>
      <c r="I35" s="9">
        <f>+I26/I25</f>
        <v>0.21017964071856299</v>
      </c>
      <c r="J35" s="9" t="e">
        <f t="shared" ref="J35" si="33">+J26/J25</f>
        <v>#DIV/0!</v>
      </c>
      <c r="K35" s="9"/>
      <c r="L35" s="9"/>
      <c r="M35" s="9"/>
      <c r="N35" s="9"/>
      <c r="O35" s="8"/>
      <c r="P35" s="8"/>
      <c r="Q35" s="9" t="e">
        <f t="shared" ref="Q35:U35" si="34">+Q26/Q25</f>
        <v>#DIV/0!</v>
      </c>
      <c r="R35" s="9" t="e">
        <f t="shared" si="34"/>
        <v>#DIV/0!</v>
      </c>
      <c r="S35" s="9">
        <f t="shared" si="34"/>
        <v>0.48377125193199505</v>
      </c>
      <c r="T35" s="9">
        <f t="shared" si="34"/>
        <v>0.13959571938168841</v>
      </c>
      <c r="U35" s="9">
        <f t="shared" si="34"/>
        <v>0.15190590902649814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2:47" x14ac:dyDescent="0.2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2:47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2:47" x14ac:dyDescent="0.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2:47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2:47" x14ac:dyDescent="0.2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spans="2:47" x14ac:dyDescent="0.2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2:47" x14ac:dyDescent="0.2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2:47" x14ac:dyDescent="0.2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2:47" x14ac:dyDescent="0.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2:47" x14ac:dyDescent="0.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2:47" x14ac:dyDescent="0.2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2:47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2:47" x14ac:dyDescent="0.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spans="3:47" x14ac:dyDescent="0.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spans="3:47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3:47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3:47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3:47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3:47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3:47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3:47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</row>
    <row r="57" spans="3:47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</row>
    <row r="58" spans="3:47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</row>
    <row r="59" spans="3:47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</row>
    <row r="60" spans="3:47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3:47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</row>
    <row r="62" spans="3:47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</row>
    <row r="63" spans="3:47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4" spans="3:47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</row>
    <row r="65" spans="3:47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spans="3:47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</row>
    <row r="67" spans="3:47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</row>
    <row r="68" spans="3:47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69" spans="3:47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spans="3:47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spans="3:47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spans="3:47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3:47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3:47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  <row r="75" spans="3:47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6" spans="3:47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spans="3:47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spans="3:47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</row>
    <row r="79" spans="3:47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spans="3:47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spans="3:47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</row>
    <row r="82" spans="3:47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</row>
    <row r="83" spans="3:47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</row>
    <row r="84" spans="3:47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</row>
    <row r="85" spans="3:47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</row>
    <row r="86" spans="3:47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</row>
    <row r="87" spans="3:47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</row>
    <row r="88" spans="3:47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</row>
    <row r="89" spans="3:47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</row>
    <row r="90" spans="3:47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</row>
    <row r="91" spans="3:47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</row>
    <row r="92" spans="3:47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</row>
    <row r="93" spans="3:47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</row>
    <row r="94" spans="3:47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</row>
    <row r="95" spans="3:47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</row>
    <row r="96" spans="3:47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</row>
    <row r="97" spans="3:47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</row>
    <row r="98" spans="3:47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</row>
    <row r="99" spans="3:47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spans="3:47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</row>
    <row r="101" spans="3:47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</row>
    <row r="102" spans="3:47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</row>
    <row r="103" spans="3:47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</row>
    <row r="104" spans="3:47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</row>
    <row r="105" spans="3:47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</row>
    <row r="106" spans="3:47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3:47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spans="3:47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spans="3:47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spans="3:47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spans="3:47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spans="3:47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</row>
    <row r="113" spans="3:47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</row>
    <row r="114" spans="3:47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</row>
    <row r="115" spans="3:47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</row>
    <row r="116" spans="3:47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</row>
    <row r="117" spans="3:47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</row>
    <row r="118" spans="3:47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</row>
    <row r="119" spans="3:47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</row>
    <row r="120" spans="3:47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</row>
    <row r="121" spans="3:47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</row>
    <row r="122" spans="3:47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</row>
    <row r="123" spans="3:47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</row>
    <row r="124" spans="3:47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</row>
    <row r="125" spans="3:47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</row>
    <row r="126" spans="3:47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</row>
    <row r="127" spans="3:47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</row>
    <row r="128" spans="3:47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</row>
    <row r="129" spans="3:47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</row>
    <row r="130" spans="3:47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</row>
    <row r="131" spans="3:47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</row>
    <row r="132" spans="3:47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</row>
    <row r="133" spans="3:47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</row>
    <row r="134" spans="3:47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</row>
    <row r="135" spans="3:47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</row>
    <row r="136" spans="3:47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</row>
    <row r="137" spans="3:47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</row>
    <row r="138" spans="3:47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</row>
    <row r="139" spans="3:47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</row>
    <row r="140" spans="3:47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</row>
    <row r="141" spans="3:47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</row>
    <row r="142" spans="3:47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</row>
    <row r="143" spans="3:47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</row>
    <row r="144" spans="3:47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</row>
    <row r="145" spans="3:47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</row>
    <row r="146" spans="3:47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</row>
    <row r="147" spans="3:47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</row>
    <row r="148" spans="3:47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</row>
    <row r="149" spans="3:47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</row>
    <row r="150" spans="3:47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</row>
    <row r="151" spans="3:47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</row>
    <row r="152" spans="3:47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</row>
    <row r="153" spans="3:47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</row>
    <row r="154" spans="3:47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</row>
    <row r="155" spans="3:47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</row>
    <row r="156" spans="3:47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</row>
    <row r="157" spans="3:47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</row>
    <row r="158" spans="3:47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</row>
    <row r="159" spans="3:47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</row>
    <row r="160" spans="3:47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</row>
    <row r="161" spans="3:47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</row>
    <row r="162" spans="3:47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</row>
    <row r="163" spans="3:47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</row>
    <row r="164" spans="3:47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</row>
    <row r="165" spans="3:47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</row>
    <row r="166" spans="3:47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</row>
    <row r="167" spans="3:47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</row>
    <row r="168" spans="3:47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</row>
    <row r="169" spans="3:47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</row>
    <row r="170" spans="3:47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</row>
    <row r="171" spans="3:47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</row>
    <row r="172" spans="3:47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</row>
    <row r="173" spans="3:47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</row>
    <row r="174" spans="3:47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</row>
    <row r="175" spans="3:47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</row>
    <row r="176" spans="3:47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</row>
    <row r="177" spans="3:47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</row>
    <row r="178" spans="3:47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</row>
    <row r="179" spans="3:47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</row>
    <row r="180" spans="3:47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</row>
    <row r="181" spans="3:47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</row>
    <row r="182" spans="3:47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</row>
    <row r="183" spans="3:47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</row>
    <row r="184" spans="3:47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</row>
    <row r="185" spans="3:47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</row>
    <row r="186" spans="3:47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</row>
    <row r="187" spans="3:47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</row>
    <row r="188" spans="3:47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</row>
    <row r="189" spans="3:47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</row>
    <row r="190" spans="3:47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</row>
    <row r="191" spans="3:47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</row>
    <row r="192" spans="3:47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</row>
    <row r="193" spans="3:47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</row>
    <row r="194" spans="3:47" x14ac:dyDescent="0.2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</row>
    <row r="195" spans="3:47" x14ac:dyDescent="0.2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</row>
    <row r="196" spans="3:47" x14ac:dyDescent="0.2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</row>
    <row r="197" spans="3:47" x14ac:dyDescent="0.2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</row>
    <row r="198" spans="3:47" x14ac:dyDescent="0.2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</row>
    <row r="199" spans="3:47" x14ac:dyDescent="0.2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</row>
    <row r="200" spans="3:47" x14ac:dyDescent="0.2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</row>
    <row r="201" spans="3:47" x14ac:dyDescent="0.2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</row>
    <row r="202" spans="3:47" x14ac:dyDescent="0.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</row>
    <row r="203" spans="3:47" x14ac:dyDescent="0.2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</row>
    <row r="204" spans="3:47" x14ac:dyDescent="0.2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</row>
    <row r="205" spans="3:47" x14ac:dyDescent="0.2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</row>
    <row r="206" spans="3:47" x14ac:dyDescent="0.2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</row>
    <row r="207" spans="3:47" x14ac:dyDescent="0.2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</row>
    <row r="208" spans="3:47" x14ac:dyDescent="0.2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</row>
    <row r="209" spans="3:47" x14ac:dyDescent="0.2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</row>
    <row r="210" spans="3:47" x14ac:dyDescent="0.2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</row>
    <row r="211" spans="3:47" x14ac:dyDescent="0.2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</row>
    <row r="212" spans="3:47" x14ac:dyDescent="0.2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</row>
    <row r="213" spans="3:47" x14ac:dyDescent="0.2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</row>
    <row r="214" spans="3:47" x14ac:dyDescent="0.2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</row>
    <row r="215" spans="3:47" x14ac:dyDescent="0.2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</row>
    <row r="216" spans="3:47" x14ac:dyDescent="0.2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</row>
    <row r="217" spans="3:47" x14ac:dyDescent="0.2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</row>
    <row r="218" spans="3:47" x14ac:dyDescent="0.2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</row>
    <row r="219" spans="3:47" x14ac:dyDescent="0.2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</row>
    <row r="220" spans="3:47" x14ac:dyDescent="0.2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</row>
    <row r="221" spans="3:47" x14ac:dyDescent="0.2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</row>
    <row r="222" spans="3:47" x14ac:dyDescent="0.2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</row>
    <row r="223" spans="3:47" x14ac:dyDescent="0.2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</row>
    <row r="224" spans="3:47" x14ac:dyDescent="0.2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</row>
    <row r="225" spans="3:47" x14ac:dyDescent="0.2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</row>
    <row r="226" spans="3:47" x14ac:dyDescent="0.2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</row>
    <row r="227" spans="3:47" x14ac:dyDescent="0.2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</row>
    <row r="228" spans="3:47" x14ac:dyDescent="0.2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</row>
    <row r="229" spans="3:47" x14ac:dyDescent="0.2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</row>
    <row r="230" spans="3:47" x14ac:dyDescent="0.2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</row>
    <row r="231" spans="3:47" x14ac:dyDescent="0.2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</row>
    <row r="232" spans="3:47" x14ac:dyDescent="0.2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</row>
    <row r="233" spans="3:47" x14ac:dyDescent="0.2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</row>
    <row r="234" spans="3:47" x14ac:dyDescent="0.2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</row>
    <row r="235" spans="3:47" x14ac:dyDescent="0.2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</row>
    <row r="236" spans="3:47" x14ac:dyDescent="0.2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</row>
    <row r="237" spans="3:47" x14ac:dyDescent="0.2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</row>
    <row r="238" spans="3:47" x14ac:dyDescent="0.2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</row>
    <row r="239" spans="3:47" x14ac:dyDescent="0.2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</row>
    <row r="240" spans="3:47" x14ac:dyDescent="0.2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</row>
    <row r="241" spans="3:47" x14ac:dyDescent="0.2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</row>
    <row r="242" spans="3:47" x14ac:dyDescent="0.2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</row>
    <row r="243" spans="3:47" x14ac:dyDescent="0.2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</row>
    <row r="244" spans="3:47" x14ac:dyDescent="0.2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</row>
    <row r="245" spans="3:47" x14ac:dyDescent="0.2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</row>
    <row r="246" spans="3:47" x14ac:dyDescent="0.2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</row>
    <row r="247" spans="3:47" x14ac:dyDescent="0.2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</row>
    <row r="248" spans="3:47" x14ac:dyDescent="0.2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</row>
    <row r="249" spans="3:47" x14ac:dyDescent="0.2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</row>
    <row r="250" spans="3:47" x14ac:dyDescent="0.2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</row>
    <row r="251" spans="3:47" x14ac:dyDescent="0.2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</row>
    <row r="252" spans="3:47" x14ac:dyDescent="0.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</row>
    <row r="253" spans="3:47" x14ac:dyDescent="0.2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</row>
    <row r="254" spans="3:47" x14ac:dyDescent="0.2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</row>
    <row r="255" spans="3:47" x14ac:dyDescent="0.2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</row>
    <row r="256" spans="3:47" x14ac:dyDescent="0.2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</row>
    <row r="257" spans="3:47" x14ac:dyDescent="0.2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</row>
    <row r="258" spans="3:47" x14ac:dyDescent="0.2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</row>
    <row r="259" spans="3:47" x14ac:dyDescent="0.2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</row>
    <row r="260" spans="3:47" x14ac:dyDescent="0.2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</row>
    <row r="261" spans="3:47" x14ac:dyDescent="0.2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</row>
    <row r="262" spans="3:47" x14ac:dyDescent="0.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</row>
    <row r="263" spans="3:47" x14ac:dyDescent="0.2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</row>
    <row r="264" spans="3:47" x14ac:dyDescent="0.2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</row>
    <row r="265" spans="3:47" x14ac:dyDescent="0.2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</row>
    <row r="266" spans="3:47" x14ac:dyDescent="0.2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</row>
    <row r="267" spans="3:47" x14ac:dyDescent="0.2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</row>
    <row r="268" spans="3:47" x14ac:dyDescent="0.2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</row>
    <row r="269" spans="3:47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</row>
    <row r="270" spans="3:47" x14ac:dyDescent="0.2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</row>
    <row r="271" spans="3:47" x14ac:dyDescent="0.2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</row>
    <row r="272" spans="3:47" x14ac:dyDescent="0.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</row>
    <row r="273" spans="3:47" x14ac:dyDescent="0.2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</row>
    <row r="274" spans="3:47" x14ac:dyDescent="0.2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</row>
    <row r="275" spans="3:47" x14ac:dyDescent="0.2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</row>
    <row r="276" spans="3:47" x14ac:dyDescent="0.2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</row>
    <row r="277" spans="3:47" x14ac:dyDescent="0.2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</row>
    <row r="278" spans="3:47" x14ac:dyDescent="0.2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</row>
    <row r="279" spans="3:47" x14ac:dyDescent="0.2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</row>
    <row r="280" spans="3:47" x14ac:dyDescent="0.2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</row>
    <row r="281" spans="3:47" x14ac:dyDescent="0.2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</row>
    <row r="282" spans="3:47" x14ac:dyDescent="0.2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</row>
    <row r="283" spans="3:47" x14ac:dyDescent="0.2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</row>
    <row r="284" spans="3:47" x14ac:dyDescent="0.2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</row>
    <row r="285" spans="3:47" x14ac:dyDescent="0.2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</row>
    <row r="286" spans="3:47" x14ac:dyDescent="0.2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</row>
    <row r="287" spans="3:47" x14ac:dyDescent="0.2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</row>
    <row r="288" spans="3:47" x14ac:dyDescent="0.2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</row>
    <row r="289" spans="3:47" x14ac:dyDescent="0.2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</row>
    <row r="290" spans="3:47" x14ac:dyDescent="0.2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</row>
    <row r="291" spans="3:47" x14ac:dyDescent="0.2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</row>
    <row r="292" spans="3:47" x14ac:dyDescent="0.2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</row>
    <row r="293" spans="3:47" x14ac:dyDescent="0.2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</row>
    <row r="294" spans="3:47" x14ac:dyDescent="0.2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</row>
    <row r="295" spans="3:47" x14ac:dyDescent="0.2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</row>
    <row r="296" spans="3:47" x14ac:dyDescent="0.2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</row>
    <row r="297" spans="3:47" x14ac:dyDescent="0.2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</row>
    <row r="298" spans="3:47" x14ac:dyDescent="0.2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</row>
    <row r="299" spans="3:47" x14ac:dyDescent="0.2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</row>
    <row r="300" spans="3:47" x14ac:dyDescent="0.2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</row>
    <row r="301" spans="3:47" x14ac:dyDescent="0.2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</row>
    <row r="302" spans="3:47" x14ac:dyDescent="0.2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</row>
    <row r="303" spans="3:47" x14ac:dyDescent="0.2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</row>
    <row r="304" spans="3:47" x14ac:dyDescent="0.2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</row>
    <row r="305" spans="3:47" x14ac:dyDescent="0.2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</row>
    <row r="306" spans="3:47" x14ac:dyDescent="0.2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</row>
    <row r="307" spans="3:47" x14ac:dyDescent="0.2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</row>
    <row r="308" spans="3:47" x14ac:dyDescent="0.2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</row>
    <row r="309" spans="3:47" x14ac:dyDescent="0.2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</row>
    <row r="310" spans="3:47" x14ac:dyDescent="0.2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</row>
    <row r="311" spans="3:47" x14ac:dyDescent="0.2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</row>
    <row r="312" spans="3:47" x14ac:dyDescent="0.2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</row>
    <row r="313" spans="3:47" x14ac:dyDescent="0.2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</row>
    <row r="314" spans="3:47" x14ac:dyDescent="0.2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</row>
    <row r="315" spans="3:47" x14ac:dyDescent="0.2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</row>
    <row r="316" spans="3:47" x14ac:dyDescent="0.2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</row>
    <row r="317" spans="3:47" x14ac:dyDescent="0.2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</row>
    <row r="318" spans="3:47" x14ac:dyDescent="0.2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</row>
    <row r="319" spans="3:47" x14ac:dyDescent="0.2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</row>
    <row r="320" spans="3:47" x14ac:dyDescent="0.2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</row>
    <row r="321" spans="3:47" x14ac:dyDescent="0.2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</row>
    <row r="322" spans="3:47" x14ac:dyDescent="0.2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</row>
    <row r="323" spans="3:47" x14ac:dyDescent="0.2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</row>
    <row r="324" spans="3:47" x14ac:dyDescent="0.2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</row>
    <row r="325" spans="3:47" x14ac:dyDescent="0.2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</row>
    <row r="326" spans="3:47" x14ac:dyDescent="0.2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</row>
    <row r="327" spans="3:47" x14ac:dyDescent="0.2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</row>
    <row r="328" spans="3:47" x14ac:dyDescent="0.2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</row>
    <row r="329" spans="3:47" x14ac:dyDescent="0.2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</row>
    <row r="330" spans="3:47" x14ac:dyDescent="0.2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</row>
    <row r="331" spans="3:47" x14ac:dyDescent="0.2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</row>
    <row r="332" spans="3:47" x14ac:dyDescent="0.2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</row>
    <row r="333" spans="3:47" x14ac:dyDescent="0.2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</row>
    <row r="334" spans="3:47" x14ac:dyDescent="0.2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</row>
    <row r="335" spans="3:47" x14ac:dyDescent="0.2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</row>
    <row r="336" spans="3:47" x14ac:dyDescent="0.2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</row>
    <row r="337" spans="3:47" x14ac:dyDescent="0.2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</row>
    <row r="338" spans="3:47" x14ac:dyDescent="0.2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</row>
    <row r="339" spans="3:47" x14ac:dyDescent="0.2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</row>
    <row r="340" spans="3:47" x14ac:dyDescent="0.2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</row>
    <row r="341" spans="3:47" x14ac:dyDescent="0.2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</row>
    <row r="342" spans="3:47" x14ac:dyDescent="0.2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</row>
    <row r="343" spans="3:47" x14ac:dyDescent="0.2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</row>
    <row r="344" spans="3:47" x14ac:dyDescent="0.2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</row>
    <row r="345" spans="3:47" x14ac:dyDescent="0.2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</row>
    <row r="346" spans="3:47" x14ac:dyDescent="0.2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</row>
    <row r="347" spans="3:47" x14ac:dyDescent="0.2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</row>
    <row r="348" spans="3:47" x14ac:dyDescent="0.2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</row>
    <row r="349" spans="3:47" x14ac:dyDescent="0.2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</row>
    <row r="350" spans="3:47" x14ac:dyDescent="0.2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</row>
    <row r="351" spans="3:47" x14ac:dyDescent="0.2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</row>
    <row r="352" spans="3:47" x14ac:dyDescent="0.2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</row>
    <row r="353" spans="3:47" x14ac:dyDescent="0.2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</row>
    <row r="354" spans="3:47" x14ac:dyDescent="0.2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</row>
    <row r="355" spans="3:47" x14ac:dyDescent="0.2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</row>
    <row r="356" spans="3:47" x14ac:dyDescent="0.2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</row>
    <row r="357" spans="3:47" x14ac:dyDescent="0.2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</row>
    <row r="358" spans="3:47" x14ac:dyDescent="0.2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</row>
    <row r="359" spans="3:47" x14ac:dyDescent="0.2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</row>
    <row r="360" spans="3:47" x14ac:dyDescent="0.2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</row>
    <row r="361" spans="3:47" x14ac:dyDescent="0.2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</row>
    <row r="362" spans="3:47" x14ac:dyDescent="0.2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</row>
    <row r="363" spans="3:47" x14ac:dyDescent="0.2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</row>
    <row r="364" spans="3:47" x14ac:dyDescent="0.2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</row>
    <row r="365" spans="3:47" x14ac:dyDescent="0.2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</row>
    <row r="366" spans="3:47" x14ac:dyDescent="0.2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</row>
    <row r="367" spans="3:47" x14ac:dyDescent="0.2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</row>
    <row r="368" spans="3:47" x14ac:dyDescent="0.2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</row>
    <row r="369" spans="3:47" x14ac:dyDescent="0.2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</row>
    <row r="370" spans="3:47" x14ac:dyDescent="0.2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</row>
    <row r="371" spans="3:47" x14ac:dyDescent="0.2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</row>
    <row r="372" spans="3:47" x14ac:dyDescent="0.2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</row>
    <row r="373" spans="3:47" x14ac:dyDescent="0.2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</row>
    <row r="374" spans="3:47" x14ac:dyDescent="0.2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</row>
    <row r="375" spans="3:47" x14ac:dyDescent="0.2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</row>
    <row r="376" spans="3:47" x14ac:dyDescent="0.2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</row>
    <row r="377" spans="3:47" x14ac:dyDescent="0.2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</row>
    <row r="378" spans="3:47" x14ac:dyDescent="0.2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</row>
    <row r="379" spans="3:47" x14ac:dyDescent="0.2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</row>
    <row r="380" spans="3:47" x14ac:dyDescent="0.2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</row>
    <row r="381" spans="3:47" x14ac:dyDescent="0.2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3:47" x14ac:dyDescent="0.2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</row>
    <row r="383" spans="3:47" x14ac:dyDescent="0.2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</row>
    <row r="384" spans="3:47" x14ac:dyDescent="0.2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</row>
    <row r="385" spans="3:47" x14ac:dyDescent="0.2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</row>
    <row r="386" spans="3:47" x14ac:dyDescent="0.2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</row>
    <row r="387" spans="3:47" x14ac:dyDescent="0.2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</row>
    <row r="388" spans="3:47" x14ac:dyDescent="0.2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</row>
    <row r="389" spans="3:47" x14ac:dyDescent="0.2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</row>
    <row r="390" spans="3:47" x14ac:dyDescent="0.2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</row>
    <row r="391" spans="3:47" x14ac:dyDescent="0.2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</row>
    <row r="392" spans="3:47" x14ac:dyDescent="0.2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</row>
    <row r="393" spans="3:47" x14ac:dyDescent="0.2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</row>
    <row r="394" spans="3:47" x14ac:dyDescent="0.2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</row>
    <row r="395" spans="3:47" x14ac:dyDescent="0.2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</row>
    <row r="396" spans="3:47" x14ac:dyDescent="0.2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</row>
    <row r="397" spans="3:47" x14ac:dyDescent="0.2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</row>
    <row r="398" spans="3:47" x14ac:dyDescent="0.2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</row>
    <row r="399" spans="3:47" x14ac:dyDescent="0.2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</row>
    <row r="400" spans="3:47" x14ac:dyDescent="0.2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</row>
    <row r="401" spans="3:47" x14ac:dyDescent="0.2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</row>
    <row r="402" spans="3:47" x14ac:dyDescent="0.2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</row>
    <row r="403" spans="3:47" x14ac:dyDescent="0.2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</row>
    <row r="404" spans="3:47" x14ac:dyDescent="0.2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</row>
    <row r="405" spans="3:47" x14ac:dyDescent="0.2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</row>
    <row r="406" spans="3:47" x14ac:dyDescent="0.2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</row>
    <row r="407" spans="3:47" x14ac:dyDescent="0.2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</row>
    <row r="408" spans="3:47" x14ac:dyDescent="0.2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</row>
    <row r="409" spans="3:47" x14ac:dyDescent="0.2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</row>
    <row r="410" spans="3:47" x14ac:dyDescent="0.2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</row>
    <row r="411" spans="3:47" x14ac:dyDescent="0.2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</row>
    <row r="412" spans="3:47" x14ac:dyDescent="0.2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</row>
    <row r="413" spans="3:47" x14ac:dyDescent="0.2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</row>
    <row r="414" spans="3:47" x14ac:dyDescent="0.2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</row>
    <row r="415" spans="3:47" x14ac:dyDescent="0.2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</row>
    <row r="416" spans="3:47" x14ac:dyDescent="0.2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</row>
    <row r="417" spans="3:47" x14ac:dyDescent="0.2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</row>
    <row r="418" spans="3:47" x14ac:dyDescent="0.2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</row>
    <row r="419" spans="3:47" x14ac:dyDescent="0.2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</row>
    <row r="420" spans="3:47" x14ac:dyDescent="0.2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</row>
    <row r="421" spans="3:47" x14ac:dyDescent="0.2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</row>
    <row r="422" spans="3:47" x14ac:dyDescent="0.2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</row>
    <row r="423" spans="3:47" x14ac:dyDescent="0.2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</row>
    <row r="424" spans="3:47" x14ac:dyDescent="0.2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</row>
    <row r="425" spans="3:47" x14ac:dyDescent="0.2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</row>
    <row r="426" spans="3:47" x14ac:dyDescent="0.2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</row>
    <row r="427" spans="3:47" x14ac:dyDescent="0.2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</row>
    <row r="428" spans="3:47" x14ac:dyDescent="0.2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</row>
    <row r="429" spans="3:47" x14ac:dyDescent="0.2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</row>
    <row r="430" spans="3:47" x14ac:dyDescent="0.2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</row>
    <row r="431" spans="3:47" x14ac:dyDescent="0.2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</row>
    <row r="432" spans="3:47" x14ac:dyDescent="0.2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</row>
    <row r="433" spans="3:47" x14ac:dyDescent="0.2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</row>
    <row r="434" spans="3:47" x14ac:dyDescent="0.2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</row>
    <row r="435" spans="3:47" x14ac:dyDescent="0.2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</row>
    <row r="436" spans="3:47" x14ac:dyDescent="0.2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</row>
    <row r="437" spans="3:47" x14ac:dyDescent="0.2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</row>
    <row r="438" spans="3:47" x14ac:dyDescent="0.2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</row>
    <row r="439" spans="3:47" x14ac:dyDescent="0.2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</row>
    <row r="440" spans="3:47" x14ac:dyDescent="0.2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</row>
    <row r="441" spans="3:47" x14ac:dyDescent="0.2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</row>
    <row r="442" spans="3:47" x14ac:dyDescent="0.2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</row>
    <row r="443" spans="3:47" x14ac:dyDescent="0.2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</row>
    <row r="444" spans="3:47" x14ac:dyDescent="0.2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</row>
    <row r="445" spans="3:47" x14ac:dyDescent="0.2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</row>
    <row r="446" spans="3:47" x14ac:dyDescent="0.2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</row>
    <row r="447" spans="3:47" x14ac:dyDescent="0.2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</row>
    <row r="448" spans="3:47" x14ac:dyDescent="0.2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</row>
    <row r="449" spans="3:47" x14ac:dyDescent="0.2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</row>
    <row r="450" spans="3:47" x14ac:dyDescent="0.2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</row>
    <row r="451" spans="3:47" x14ac:dyDescent="0.2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</row>
    <row r="452" spans="3:47" x14ac:dyDescent="0.2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</row>
    <row r="453" spans="3:47" x14ac:dyDescent="0.2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</row>
    <row r="454" spans="3:47" x14ac:dyDescent="0.2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</row>
    <row r="455" spans="3:47" x14ac:dyDescent="0.2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</row>
    <row r="456" spans="3:47" x14ac:dyDescent="0.2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</row>
    <row r="457" spans="3:47" x14ac:dyDescent="0.2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</row>
    <row r="458" spans="3:47" x14ac:dyDescent="0.2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</row>
    <row r="459" spans="3:47" x14ac:dyDescent="0.2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</row>
    <row r="460" spans="3:47" x14ac:dyDescent="0.2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</row>
    <row r="461" spans="3:47" x14ac:dyDescent="0.2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</row>
    <row r="462" spans="3:47" x14ac:dyDescent="0.2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</row>
    <row r="463" spans="3:47" x14ac:dyDescent="0.2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</row>
    <row r="464" spans="3:47" x14ac:dyDescent="0.2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</row>
    <row r="465" spans="3:47" x14ac:dyDescent="0.2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</row>
    <row r="466" spans="3:47" x14ac:dyDescent="0.2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</row>
    <row r="467" spans="3:47" x14ac:dyDescent="0.2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</row>
    <row r="468" spans="3:47" x14ac:dyDescent="0.2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</row>
    <row r="469" spans="3:47" x14ac:dyDescent="0.2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</row>
    <row r="470" spans="3:47" x14ac:dyDescent="0.2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</row>
    <row r="471" spans="3:47" x14ac:dyDescent="0.2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</row>
    <row r="472" spans="3:47" x14ac:dyDescent="0.2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</row>
    <row r="473" spans="3:47" x14ac:dyDescent="0.2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</row>
    <row r="474" spans="3:47" x14ac:dyDescent="0.2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</row>
    <row r="475" spans="3:47" x14ac:dyDescent="0.2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</row>
    <row r="476" spans="3:47" x14ac:dyDescent="0.2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</row>
    <row r="477" spans="3:47" x14ac:dyDescent="0.2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</row>
    <row r="478" spans="3:47" x14ac:dyDescent="0.2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</row>
    <row r="479" spans="3:47" x14ac:dyDescent="0.2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</row>
    <row r="480" spans="3:47" x14ac:dyDescent="0.2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</row>
    <row r="481" spans="3:47" x14ac:dyDescent="0.2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</row>
    <row r="482" spans="3:47" x14ac:dyDescent="0.2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</row>
    <row r="483" spans="3:47" x14ac:dyDescent="0.2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</row>
    <row r="484" spans="3:47" x14ac:dyDescent="0.2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</row>
    <row r="485" spans="3:47" x14ac:dyDescent="0.2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</row>
    <row r="486" spans="3:47" x14ac:dyDescent="0.2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</row>
    <row r="487" spans="3:47" x14ac:dyDescent="0.2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</row>
    <row r="488" spans="3:47" x14ac:dyDescent="0.2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</row>
    <row r="489" spans="3:47" x14ac:dyDescent="0.2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</row>
    <row r="490" spans="3:47" x14ac:dyDescent="0.2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</row>
    <row r="491" spans="3:47" x14ac:dyDescent="0.2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</row>
    <row r="492" spans="3:47" x14ac:dyDescent="0.2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</row>
    <row r="493" spans="3:47" x14ac:dyDescent="0.2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</row>
    <row r="494" spans="3:47" x14ac:dyDescent="0.2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</row>
    <row r="495" spans="3:47" x14ac:dyDescent="0.2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</row>
    <row r="496" spans="3:47" x14ac:dyDescent="0.2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</row>
    <row r="497" spans="3:47" x14ac:dyDescent="0.2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</row>
    <row r="498" spans="3:47" x14ac:dyDescent="0.2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</row>
    <row r="499" spans="3:47" x14ac:dyDescent="0.2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</row>
    <row r="500" spans="3:47" x14ac:dyDescent="0.2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</row>
    <row r="501" spans="3:47" x14ac:dyDescent="0.2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</row>
    <row r="502" spans="3:47" x14ac:dyDescent="0.2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</row>
    <row r="503" spans="3:47" x14ac:dyDescent="0.2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</row>
    <row r="504" spans="3:47" x14ac:dyDescent="0.2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</row>
    <row r="505" spans="3:47" x14ac:dyDescent="0.2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</row>
    <row r="506" spans="3:47" x14ac:dyDescent="0.2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</row>
    <row r="507" spans="3:47" x14ac:dyDescent="0.2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</row>
    <row r="508" spans="3:47" x14ac:dyDescent="0.2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</row>
    <row r="509" spans="3:47" x14ac:dyDescent="0.2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</row>
    <row r="510" spans="3:47" x14ac:dyDescent="0.2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</row>
    <row r="511" spans="3:47" x14ac:dyDescent="0.2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</row>
    <row r="512" spans="3:47" x14ac:dyDescent="0.2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</row>
    <row r="513" spans="3:47" x14ac:dyDescent="0.2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</row>
    <row r="514" spans="3:47" x14ac:dyDescent="0.2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</row>
    <row r="515" spans="3:47" x14ac:dyDescent="0.2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</row>
    <row r="516" spans="3:47" x14ac:dyDescent="0.2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</row>
    <row r="517" spans="3:47" x14ac:dyDescent="0.2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</row>
    <row r="518" spans="3:47" x14ac:dyDescent="0.2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</row>
    <row r="519" spans="3:47" x14ac:dyDescent="0.2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</row>
    <row r="520" spans="3:47" x14ac:dyDescent="0.2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</row>
    <row r="521" spans="3:47" x14ac:dyDescent="0.2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</row>
    <row r="522" spans="3:47" x14ac:dyDescent="0.2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</row>
    <row r="523" spans="3:47" x14ac:dyDescent="0.2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</row>
    <row r="524" spans="3:47" x14ac:dyDescent="0.2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</row>
    <row r="525" spans="3:47" x14ac:dyDescent="0.2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</row>
    <row r="526" spans="3:47" x14ac:dyDescent="0.2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</row>
    <row r="527" spans="3:47" x14ac:dyDescent="0.2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</row>
    <row r="528" spans="3:47" x14ac:dyDescent="0.2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</row>
    <row r="529" spans="3:47" x14ac:dyDescent="0.2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</row>
    <row r="530" spans="3:47" x14ac:dyDescent="0.2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</row>
    <row r="531" spans="3:47" x14ac:dyDescent="0.2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</row>
    <row r="532" spans="3:47" x14ac:dyDescent="0.2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</row>
    <row r="533" spans="3:47" x14ac:dyDescent="0.2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</row>
    <row r="534" spans="3:47" x14ac:dyDescent="0.2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</row>
    <row r="535" spans="3:47" x14ac:dyDescent="0.2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</row>
    <row r="536" spans="3:47" x14ac:dyDescent="0.2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</row>
    <row r="537" spans="3:47" x14ac:dyDescent="0.2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</row>
    <row r="538" spans="3:47" x14ac:dyDescent="0.2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</row>
    <row r="539" spans="3:47" x14ac:dyDescent="0.2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</row>
    <row r="540" spans="3:47" x14ac:dyDescent="0.2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</row>
    <row r="541" spans="3:47" x14ac:dyDescent="0.2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</row>
    <row r="542" spans="3:47" x14ac:dyDescent="0.2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</row>
    <row r="543" spans="3:47" x14ac:dyDescent="0.2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</row>
    <row r="544" spans="3:47" x14ac:dyDescent="0.2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</row>
    <row r="545" spans="3:47" x14ac:dyDescent="0.2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</row>
    <row r="546" spans="3:47" x14ac:dyDescent="0.2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</row>
    <row r="547" spans="3:47" x14ac:dyDescent="0.2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</row>
    <row r="548" spans="3:47" x14ac:dyDescent="0.2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</row>
    <row r="549" spans="3:47" x14ac:dyDescent="0.2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</row>
    <row r="550" spans="3:47" x14ac:dyDescent="0.2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</row>
    <row r="551" spans="3:47" x14ac:dyDescent="0.2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</row>
    <row r="552" spans="3:47" x14ac:dyDescent="0.2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</row>
    <row r="553" spans="3:47" x14ac:dyDescent="0.2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</row>
    <row r="554" spans="3:47" x14ac:dyDescent="0.2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</row>
    <row r="555" spans="3:47" x14ac:dyDescent="0.2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</row>
    <row r="556" spans="3:47" x14ac:dyDescent="0.2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</row>
    <row r="557" spans="3:47" x14ac:dyDescent="0.2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</row>
    <row r="558" spans="3:47" x14ac:dyDescent="0.2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</row>
    <row r="559" spans="3:47" x14ac:dyDescent="0.2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</row>
    <row r="560" spans="3:47" x14ac:dyDescent="0.2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</row>
    <row r="561" spans="3:47" x14ac:dyDescent="0.2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</row>
    <row r="562" spans="3:47" x14ac:dyDescent="0.2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</row>
    <row r="563" spans="3:47" x14ac:dyDescent="0.2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</row>
    <row r="564" spans="3:47" x14ac:dyDescent="0.2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</row>
    <row r="565" spans="3:47" x14ac:dyDescent="0.2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</row>
    <row r="566" spans="3:47" x14ac:dyDescent="0.2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</row>
    <row r="567" spans="3:47" x14ac:dyDescent="0.2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</row>
    <row r="568" spans="3:47" x14ac:dyDescent="0.2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</row>
    <row r="569" spans="3:47" x14ac:dyDescent="0.2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</row>
    <row r="570" spans="3:47" x14ac:dyDescent="0.2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</row>
    <row r="571" spans="3:47" x14ac:dyDescent="0.2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</row>
    <row r="572" spans="3:47" x14ac:dyDescent="0.2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</row>
    <row r="573" spans="3:47" x14ac:dyDescent="0.2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</row>
    <row r="574" spans="3:47" x14ac:dyDescent="0.2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</row>
    <row r="575" spans="3:47" x14ac:dyDescent="0.2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</row>
    <row r="576" spans="3:47" x14ac:dyDescent="0.2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</row>
    <row r="577" spans="3:47" x14ac:dyDescent="0.2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</row>
    <row r="578" spans="3:47" x14ac:dyDescent="0.2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</row>
    <row r="579" spans="3:47" x14ac:dyDescent="0.2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</row>
    <row r="580" spans="3:47" x14ac:dyDescent="0.2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</row>
    <row r="581" spans="3:47" x14ac:dyDescent="0.2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</row>
    <row r="582" spans="3:47" x14ac:dyDescent="0.2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</row>
    <row r="583" spans="3:47" x14ac:dyDescent="0.2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</row>
    <row r="584" spans="3:47" x14ac:dyDescent="0.2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</row>
    <row r="585" spans="3:47" x14ac:dyDescent="0.2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</row>
    <row r="586" spans="3:47" x14ac:dyDescent="0.2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</row>
    <row r="587" spans="3:47" x14ac:dyDescent="0.2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</row>
    <row r="588" spans="3:47" x14ac:dyDescent="0.2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</row>
    <row r="589" spans="3:47" x14ac:dyDescent="0.2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</row>
    <row r="590" spans="3:47" x14ac:dyDescent="0.2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</row>
    <row r="591" spans="3:47" x14ac:dyDescent="0.2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</row>
    <row r="592" spans="3:47" x14ac:dyDescent="0.2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</row>
    <row r="593" spans="3:47" x14ac:dyDescent="0.2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</row>
    <row r="594" spans="3:47" x14ac:dyDescent="0.2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</row>
    <row r="595" spans="3:47" x14ac:dyDescent="0.2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</row>
    <row r="596" spans="3:47" x14ac:dyDescent="0.2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</row>
    <row r="597" spans="3:47" x14ac:dyDescent="0.2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</row>
    <row r="598" spans="3:47" x14ac:dyDescent="0.2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</row>
    <row r="599" spans="3:47" x14ac:dyDescent="0.2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</row>
    <row r="600" spans="3:47" x14ac:dyDescent="0.2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</row>
    <row r="601" spans="3:47" x14ac:dyDescent="0.2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</row>
    <row r="602" spans="3:47" x14ac:dyDescent="0.2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</row>
    <row r="603" spans="3:47" x14ac:dyDescent="0.2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</row>
    <row r="604" spans="3:47" x14ac:dyDescent="0.2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</row>
    <row r="605" spans="3:47" x14ac:dyDescent="0.2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</row>
  </sheetData>
  <hyperlinks>
    <hyperlink ref="A1" location="Main!A1" display="Main" xr:uid="{493F6E00-5A4C-4585-BA70-F84B0FF69CA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2025-01-31T13:10:06Z</dcterms:created>
  <dcterms:modified xsi:type="dcterms:W3CDTF">2025-09-02T17:13:40Z</dcterms:modified>
</cp:coreProperties>
</file>