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6A58DC1-0F30-4B84-B713-937D862709A3}" xr6:coauthVersionLast="47" xr6:coauthVersionMax="47" xr10:uidLastSave="{00000000-0000-0000-0000-000000000000}"/>
  <bookViews>
    <workbookView xWindow="225" yWindow="1950" windowWidth="38175" windowHeight="15240" xr2:uid="{88362B84-885C-483A-9E88-67C8EF17C71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1" i="2" l="1"/>
  <c r="P41" i="2"/>
  <c r="O41" i="2"/>
  <c r="N41" i="2"/>
  <c r="M41" i="2"/>
  <c r="R41" i="2"/>
  <c r="Q39" i="2"/>
  <c r="P39" i="2"/>
  <c r="O39" i="2"/>
  <c r="N39" i="2"/>
  <c r="M39" i="2"/>
  <c r="R39" i="2"/>
  <c r="L37" i="2"/>
  <c r="O31" i="2"/>
  <c r="O35" i="2" s="1"/>
  <c r="O37" i="2" s="1"/>
  <c r="N31" i="2"/>
  <c r="N35" i="2" s="1"/>
  <c r="N37" i="2" s="1"/>
  <c r="M31" i="2"/>
  <c r="M35" i="2" s="1"/>
  <c r="M37" i="2" s="1"/>
  <c r="Q25" i="2"/>
  <c r="Q31" i="2" s="1"/>
  <c r="Q35" i="2" s="1"/>
  <c r="Q37" i="2" s="1"/>
  <c r="P25" i="2"/>
  <c r="P31" i="2" s="1"/>
  <c r="P35" i="2" s="1"/>
  <c r="P37" i="2" s="1"/>
  <c r="R25" i="2"/>
  <c r="R31" i="2" s="1"/>
  <c r="R35" i="2" s="1"/>
  <c r="R37" i="2" s="1"/>
  <c r="H5" i="1"/>
  <c r="R17" i="2"/>
  <c r="Q17" i="2"/>
  <c r="P17" i="2"/>
  <c r="O17" i="2"/>
  <c r="N17" i="2"/>
  <c r="M17" i="2"/>
  <c r="L17" i="2"/>
  <c r="J17" i="2"/>
  <c r="I17" i="2"/>
  <c r="H17" i="2"/>
  <c r="G17" i="2"/>
  <c r="F17" i="2"/>
  <c r="E17" i="2"/>
  <c r="D17" i="2"/>
  <c r="C17" i="2"/>
  <c r="R12" i="2"/>
  <c r="Q12" i="2"/>
  <c r="P12" i="2"/>
  <c r="O12" i="2"/>
  <c r="N12" i="2"/>
  <c r="M12" i="2"/>
  <c r="L12" i="2"/>
  <c r="J12" i="2"/>
  <c r="I12" i="2"/>
  <c r="H12" i="2"/>
  <c r="G12" i="2"/>
  <c r="F12" i="2"/>
  <c r="E12" i="2"/>
  <c r="D12" i="2"/>
  <c r="C12" i="2"/>
  <c r="J7" i="2"/>
  <c r="I7" i="2"/>
  <c r="H7" i="2"/>
  <c r="G7" i="2"/>
  <c r="F7" i="2"/>
  <c r="E7" i="2"/>
  <c r="D7" i="2"/>
  <c r="R7" i="2"/>
  <c r="Q7" i="2"/>
  <c r="P7" i="2"/>
  <c r="C7" i="2"/>
  <c r="H3" i="1"/>
  <c r="H4" i="1" s="1"/>
  <c r="H7" i="1" l="1"/>
</calcChain>
</file>

<file path=xl/sharedStrings.xml><?xml version="1.0" encoding="utf-8"?>
<sst xmlns="http://schemas.openxmlformats.org/spreadsheetml/2006/main" count="67" uniqueCount="63">
  <si>
    <t>Roblox</t>
  </si>
  <si>
    <t>Price</t>
  </si>
  <si>
    <t>Shares</t>
  </si>
  <si>
    <t>MC</t>
  </si>
  <si>
    <t>Cash</t>
  </si>
  <si>
    <t>Debt</t>
  </si>
  <si>
    <t>SEC</t>
  </si>
  <si>
    <t>EV</t>
  </si>
  <si>
    <t>Main</t>
  </si>
  <si>
    <t>Q124</t>
  </si>
  <si>
    <t>Q223</t>
  </si>
  <si>
    <t>Q323</t>
  </si>
  <si>
    <t>Q424</t>
  </si>
  <si>
    <t>Q423</t>
  </si>
  <si>
    <t>Q224</t>
  </si>
  <si>
    <t>Q324</t>
  </si>
  <si>
    <t>FY19</t>
  </si>
  <si>
    <t>FY20</t>
  </si>
  <si>
    <t>FY18</t>
  </si>
  <si>
    <t>FY21</t>
  </si>
  <si>
    <t>FY22</t>
  </si>
  <si>
    <t>FY23</t>
  </si>
  <si>
    <t>FY24</t>
  </si>
  <si>
    <t>RBLX</t>
  </si>
  <si>
    <t>numbers in mio USD</t>
  </si>
  <si>
    <t>Q123</t>
  </si>
  <si>
    <t>Europe DAUs</t>
  </si>
  <si>
    <t>Americas DAUs</t>
  </si>
  <si>
    <t>APAC DAUs</t>
  </si>
  <si>
    <t>ROW DAUs</t>
  </si>
  <si>
    <t>Total DAUs</t>
  </si>
  <si>
    <t>Hours Americas</t>
  </si>
  <si>
    <t>Hours Europe</t>
  </si>
  <si>
    <t>Hours APAC</t>
  </si>
  <si>
    <t>Hours ROW</t>
  </si>
  <si>
    <t>Total Hours Engaged</t>
  </si>
  <si>
    <t>Americas Bookings</t>
  </si>
  <si>
    <t>Europe Bookings</t>
  </si>
  <si>
    <t>APAC Bookings</t>
  </si>
  <si>
    <t>ROW Bookings</t>
  </si>
  <si>
    <t>Total Bookings</t>
  </si>
  <si>
    <t>Americas Revenue</t>
  </si>
  <si>
    <t>Europe Revenue</t>
  </si>
  <si>
    <t>APAC Revenue</t>
  </si>
  <si>
    <t>ROW Revenue</t>
  </si>
  <si>
    <t>Revenue</t>
  </si>
  <si>
    <t>Cost of Revenue</t>
  </si>
  <si>
    <t>Gross Profit</t>
  </si>
  <si>
    <t>Devoloper Exchange</t>
  </si>
  <si>
    <t>Infrastructure &amp; safety</t>
  </si>
  <si>
    <t>R&amp;D</t>
  </si>
  <si>
    <t>G&amp;A</t>
  </si>
  <si>
    <t>S&amp;M</t>
  </si>
  <si>
    <t>Operating Profit</t>
  </si>
  <si>
    <t>Interst Income</t>
  </si>
  <si>
    <t>Interest Expense</t>
  </si>
  <si>
    <t>Pretax Income</t>
  </si>
  <si>
    <t>Tax Expense</t>
  </si>
  <si>
    <t>Net Income</t>
  </si>
  <si>
    <t>EPS</t>
  </si>
  <si>
    <t>Other Income</t>
  </si>
  <si>
    <t>Minority Interest</t>
  </si>
  <si>
    <t>Net Income to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</si>
</sst>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.0;[Red]#,##0.0"/>
    <numFmt numFmtId="166" formatCode="#,##0.00;\(#,##0.00\)"/>
  </numFmts>
  <fonts count="8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al"/>
    </font>
    <font>
      <sz val="10"/>
      <color theme="1"/>
      <name val="Aral"/>
    </font>
    <font>
      <b/>
      <sz val="10"/>
      <color theme="1"/>
      <name val="Aral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1" applyFont="1"/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6" fillId="0" borderId="0" xfId="0" applyFont="1"/>
    <xf numFmtId="164" fontId="6" fillId="0" borderId="0" xfId="0" applyNumberFormat="1" applyFont="1"/>
    <xf numFmtId="166" fontId="5" fillId="0" borderId="0" xfId="0" applyNumberFormat="1" applyFont="1"/>
    <xf numFmtId="0" fontId="3" fillId="0" borderId="0" xfId="0" applyFont="1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7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315098&amp;owner=exclu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561F-513B-42E3-815F-92424C4C99D6}">
  <dimension ref="A1:I7"/>
  <sheetViews>
    <sheetView tabSelected="1" zoomScale="200" zoomScaleNormal="200" workbookViewId="0">
      <selection activeCell="C3" sqref="C3"/>
    </sheetView>
  </sheetViews>
  <sheetFormatPr defaultRowHeight="12.75"/>
  <cols>
    <col min="1" max="1" width="3.5703125" style="9" customWidth="1"/>
    <col min="2" max="6" width="9.140625" style="9"/>
    <col min="7" max="7" width="14.5703125" style="9" bestFit="1" customWidth="1"/>
    <col min="8" max="16384" width="9.140625" style="9"/>
  </cols>
  <sheetData>
    <row r="1" spans="1:9">
      <c r="A1" s="8" t="s">
        <v>0</v>
      </c>
    </row>
    <row r="2" spans="1:9">
      <c r="A2" s="9" t="s">
        <v>24</v>
      </c>
      <c r="G2" s="9" t="s">
        <v>1</v>
      </c>
      <c r="H2" s="9">
        <v>58.14</v>
      </c>
    </row>
    <row r="3" spans="1:9">
      <c r="G3" s="9" t="s">
        <v>2</v>
      </c>
      <c r="H3" s="10">
        <f>618.997327+48.302658</f>
        <v>667.29998499999999</v>
      </c>
      <c r="I3" s="11" t="s">
        <v>12</v>
      </c>
    </row>
    <row r="4" spans="1:9">
      <c r="B4" s="12" t="s">
        <v>6</v>
      </c>
      <c r="G4" s="9" t="s">
        <v>3</v>
      </c>
      <c r="H4" s="10">
        <f>H3*H2</f>
        <v>38796.821127900002</v>
      </c>
    </row>
    <row r="5" spans="1:9">
      <c r="B5" s="9" t="s">
        <v>23</v>
      </c>
      <c r="G5" s="9" t="s">
        <v>4</v>
      </c>
      <c r="H5" s="10">
        <f>711.683+1697.862</f>
        <v>2409.5450000000001</v>
      </c>
      <c r="I5" s="11" t="s">
        <v>12</v>
      </c>
    </row>
    <row r="6" spans="1:9">
      <c r="G6" s="9" t="s">
        <v>5</v>
      </c>
      <c r="H6" s="10">
        <v>1006.371</v>
      </c>
      <c r="I6" s="11" t="s">
        <v>12</v>
      </c>
    </row>
    <row r="7" spans="1:9">
      <c r="G7" s="9" t="s">
        <v>7</v>
      </c>
      <c r="H7" s="10">
        <f>H4+H6-H5</f>
        <v>37393.647127900003</v>
      </c>
    </row>
  </sheetData>
  <hyperlinks>
    <hyperlink ref="B4" r:id="rId1" xr:uid="{E2CB18E7-BCC6-420A-B9F6-302B59F3AC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9B75-9C66-43AB-B711-77B54E9477D0}">
  <dimension ref="A1:AH70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1" max="1" width="4.7109375" style="2" bestFit="1" customWidth="1"/>
    <col min="2" max="2" width="19.28515625" style="2" bestFit="1" customWidth="1"/>
    <col min="3" max="16384" width="9.140625" style="2"/>
  </cols>
  <sheetData>
    <row r="1" spans="1:34">
      <c r="A1" s="1" t="s">
        <v>8</v>
      </c>
    </row>
    <row r="2" spans="1:34">
      <c r="C2" s="3" t="s">
        <v>25</v>
      </c>
      <c r="D2" s="3" t="s">
        <v>10</v>
      </c>
      <c r="E2" s="3" t="s">
        <v>11</v>
      </c>
      <c r="F2" s="3" t="s">
        <v>13</v>
      </c>
      <c r="G2" s="3" t="s">
        <v>9</v>
      </c>
      <c r="H2" s="3" t="s">
        <v>14</v>
      </c>
      <c r="I2" s="3" t="s">
        <v>15</v>
      </c>
      <c r="J2" s="3" t="s">
        <v>12</v>
      </c>
      <c r="K2" s="3"/>
      <c r="L2" s="3" t="s">
        <v>18</v>
      </c>
      <c r="M2" s="3" t="s">
        <v>16</v>
      </c>
      <c r="N2" s="3" t="s">
        <v>17</v>
      </c>
      <c r="O2" s="3" t="s">
        <v>19</v>
      </c>
      <c r="P2" s="3" t="s">
        <v>20</v>
      </c>
      <c r="Q2" s="3" t="s">
        <v>21</v>
      </c>
      <c r="R2" s="3" t="s">
        <v>22</v>
      </c>
      <c r="S2" s="3"/>
      <c r="T2" s="3"/>
      <c r="U2" s="3"/>
      <c r="V2" s="3"/>
      <c r="W2" s="3"/>
      <c r="X2" s="3"/>
      <c r="Y2" s="3"/>
      <c r="Z2" s="4"/>
      <c r="AA2" s="4"/>
      <c r="AB2" s="4"/>
      <c r="AC2" s="4"/>
      <c r="AD2" s="4"/>
      <c r="AE2" s="4"/>
      <c r="AF2" s="4"/>
      <c r="AG2" s="4"/>
      <c r="AH2" s="4"/>
    </row>
    <row r="3" spans="1:34">
      <c r="B3" s="2" t="s">
        <v>27</v>
      </c>
      <c r="C3" s="4">
        <v>14.3</v>
      </c>
      <c r="D3" s="4">
        <v>14.2</v>
      </c>
      <c r="E3" s="4">
        <v>15.7</v>
      </c>
      <c r="F3" s="4">
        <v>15.6</v>
      </c>
      <c r="G3" s="4">
        <v>16.2</v>
      </c>
      <c r="H3" s="4">
        <v>17.100000000000001</v>
      </c>
      <c r="I3" s="4">
        <v>19.7</v>
      </c>
      <c r="J3" s="4">
        <v>18</v>
      </c>
      <c r="K3" s="4"/>
      <c r="L3" s="4"/>
      <c r="M3" s="4"/>
      <c r="N3" s="4"/>
      <c r="O3" s="4"/>
      <c r="P3" s="4">
        <v>13.3</v>
      </c>
      <c r="Q3" s="4">
        <v>15.6</v>
      </c>
      <c r="R3" s="4">
        <v>18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>
      <c r="B4" s="2" t="s">
        <v>26</v>
      </c>
      <c r="C4" s="4">
        <v>19</v>
      </c>
      <c r="D4" s="4">
        <v>18.2</v>
      </c>
      <c r="E4" s="4">
        <v>18.899999999999999</v>
      </c>
      <c r="F4" s="4">
        <v>20</v>
      </c>
      <c r="G4" s="4">
        <v>21.4</v>
      </c>
      <c r="H4" s="4">
        <v>20.6</v>
      </c>
      <c r="I4" s="4">
        <v>21.7</v>
      </c>
      <c r="J4" s="4">
        <v>21.1</v>
      </c>
      <c r="K4" s="4"/>
      <c r="L4" s="4"/>
      <c r="M4" s="4"/>
      <c r="N4" s="4"/>
      <c r="O4" s="4"/>
      <c r="P4" s="4">
        <v>16.600000000000001</v>
      </c>
      <c r="Q4" s="4">
        <v>20</v>
      </c>
      <c r="R4" s="4">
        <v>21.1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>
      <c r="B5" s="2" t="s">
        <v>28</v>
      </c>
      <c r="C5" s="4">
        <v>14.9</v>
      </c>
      <c r="D5" s="4">
        <v>15.5</v>
      </c>
      <c r="E5" s="4">
        <v>16.2</v>
      </c>
      <c r="F5" s="4">
        <v>17.2</v>
      </c>
      <c r="G5" s="4">
        <v>18.8</v>
      </c>
      <c r="H5" s="4">
        <v>20.2</v>
      </c>
      <c r="I5" s="4">
        <v>22.3</v>
      </c>
      <c r="J5" s="4">
        <v>22.3</v>
      </c>
      <c r="K5" s="4"/>
      <c r="L5" s="4"/>
      <c r="M5" s="4"/>
      <c r="N5" s="4"/>
      <c r="O5" s="4"/>
      <c r="P5" s="4">
        <v>13.6</v>
      </c>
      <c r="Q5" s="4">
        <v>17.2</v>
      </c>
      <c r="R5" s="4">
        <v>22.3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>
      <c r="B6" s="2" t="s">
        <v>29</v>
      </c>
      <c r="C6" s="4">
        <v>17.899999999999999</v>
      </c>
      <c r="D6" s="4">
        <v>17.7</v>
      </c>
      <c r="E6" s="4">
        <v>19.399999999999999</v>
      </c>
      <c r="F6" s="4">
        <v>18.7</v>
      </c>
      <c r="G6" s="4">
        <v>21.3</v>
      </c>
      <c r="H6" s="4">
        <v>21.6</v>
      </c>
      <c r="I6" s="4">
        <v>25.2</v>
      </c>
      <c r="J6" s="4">
        <v>23.8</v>
      </c>
      <c r="K6" s="4"/>
      <c r="L6" s="4"/>
      <c r="M6" s="4"/>
      <c r="N6" s="4"/>
      <c r="O6" s="4"/>
      <c r="P6" s="4">
        <v>15.3</v>
      </c>
      <c r="Q6" s="4">
        <v>18.7</v>
      </c>
      <c r="R6" s="4">
        <v>23.8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>
      <c r="B7" s="5" t="s">
        <v>30</v>
      </c>
      <c r="C7" s="6">
        <f>+SUM(C3:C6)</f>
        <v>66.099999999999994</v>
      </c>
      <c r="D7" s="6">
        <f t="shared" ref="D7:J7" si="0">+SUM(D3:D6)</f>
        <v>65.599999999999994</v>
      </c>
      <c r="E7" s="6">
        <f t="shared" si="0"/>
        <v>70.199999999999989</v>
      </c>
      <c r="F7" s="6">
        <f t="shared" si="0"/>
        <v>71.5</v>
      </c>
      <c r="G7" s="6">
        <f t="shared" si="0"/>
        <v>77.699999999999989</v>
      </c>
      <c r="H7" s="6">
        <f t="shared" si="0"/>
        <v>79.5</v>
      </c>
      <c r="I7" s="6">
        <f t="shared" si="0"/>
        <v>88.9</v>
      </c>
      <c r="J7" s="6">
        <f t="shared" si="0"/>
        <v>85.2</v>
      </c>
      <c r="K7" s="6"/>
      <c r="L7" s="6"/>
      <c r="M7" s="6"/>
      <c r="N7" s="6"/>
      <c r="O7" s="6"/>
      <c r="P7" s="6">
        <f t="shared" ref="P7:R7" si="1">+SUM(P3:P6)</f>
        <v>58.8</v>
      </c>
      <c r="Q7" s="6">
        <f t="shared" si="1"/>
        <v>71.5</v>
      </c>
      <c r="R7" s="6">
        <f t="shared" si="1"/>
        <v>85.2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>
      <c r="B8" s="2" t="s">
        <v>31</v>
      </c>
      <c r="C8" s="4">
        <v>3.5</v>
      </c>
      <c r="D8" s="4">
        <v>3.4</v>
      </c>
      <c r="E8" s="4">
        <v>4.0999999999999996</v>
      </c>
      <c r="F8" s="4">
        <v>3.8</v>
      </c>
      <c r="G8" s="4">
        <v>3.9</v>
      </c>
      <c r="H8" s="4">
        <v>4.2</v>
      </c>
      <c r="I8" s="4">
        <v>5.3</v>
      </c>
      <c r="J8" s="4">
        <v>4.4000000000000004</v>
      </c>
      <c r="K8" s="4"/>
      <c r="L8" s="4"/>
      <c r="M8" s="4"/>
      <c r="N8" s="4"/>
      <c r="O8" s="4"/>
      <c r="P8" s="4">
        <v>3.2</v>
      </c>
      <c r="Q8" s="4">
        <v>3.8</v>
      </c>
      <c r="R8" s="4">
        <v>4.4000000000000004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>
      <c r="B9" s="2" t="s">
        <v>32</v>
      </c>
      <c r="C9" s="4">
        <v>4.0999999999999996</v>
      </c>
      <c r="D9" s="4">
        <v>3.7</v>
      </c>
      <c r="E9" s="4">
        <v>4.3</v>
      </c>
      <c r="F9" s="4">
        <v>4.2</v>
      </c>
      <c r="G9" s="4">
        <v>4.5</v>
      </c>
      <c r="H9" s="4">
        <v>4.3</v>
      </c>
      <c r="I9" s="4">
        <v>5</v>
      </c>
      <c r="J9" s="4">
        <v>4.5999999999999996</v>
      </c>
      <c r="K9" s="4"/>
      <c r="L9" s="4"/>
      <c r="M9" s="4"/>
      <c r="N9" s="4"/>
      <c r="O9" s="4"/>
      <c r="P9" s="4">
        <v>3.5</v>
      </c>
      <c r="Q9" s="4">
        <v>4.2</v>
      </c>
      <c r="R9" s="4">
        <v>4.5999999999999996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>
      <c r="B10" s="2" t="s">
        <v>33</v>
      </c>
      <c r="C10" s="4">
        <v>3.2</v>
      </c>
      <c r="D10" s="4">
        <v>3.3</v>
      </c>
      <c r="E10" s="4">
        <v>3.5</v>
      </c>
      <c r="F10" s="4">
        <v>3.7</v>
      </c>
      <c r="G10" s="4">
        <v>3.9</v>
      </c>
      <c r="H10" s="4">
        <v>4.5</v>
      </c>
      <c r="I10" s="4">
        <v>5</v>
      </c>
      <c r="J10" s="4">
        <v>4.9000000000000004</v>
      </c>
      <c r="K10" s="4"/>
      <c r="L10" s="4"/>
      <c r="M10" s="4"/>
      <c r="N10" s="4"/>
      <c r="O10" s="4"/>
      <c r="P10" s="4">
        <v>2.9</v>
      </c>
      <c r="Q10" s="4">
        <v>3.7</v>
      </c>
      <c r="R10" s="4">
        <v>4.9000000000000004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>
      <c r="B11" s="2" t="s">
        <v>34</v>
      </c>
      <c r="C11" s="4">
        <v>3.8</v>
      </c>
      <c r="D11" s="4">
        <v>3.6</v>
      </c>
      <c r="E11" s="4">
        <v>4.0999999999999996</v>
      </c>
      <c r="F11" s="4">
        <v>3.8</v>
      </c>
      <c r="G11" s="4">
        <v>4.3</v>
      </c>
      <c r="H11" s="4">
        <v>4.3</v>
      </c>
      <c r="I11" s="4">
        <v>5.3</v>
      </c>
      <c r="J11" s="4">
        <v>4.8</v>
      </c>
      <c r="K11" s="4"/>
      <c r="L11" s="4"/>
      <c r="M11" s="4"/>
      <c r="N11" s="4"/>
      <c r="O11" s="4"/>
      <c r="P11" s="4">
        <v>3.1</v>
      </c>
      <c r="Q11" s="4">
        <v>3.8</v>
      </c>
      <c r="R11" s="4">
        <v>4.8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>
      <c r="B12" s="5" t="s">
        <v>35</v>
      </c>
      <c r="C12" s="6">
        <f>+SUM(C8:C11)</f>
        <v>14.600000000000001</v>
      </c>
      <c r="D12" s="6">
        <f t="shared" ref="D12:J12" si="2">+SUM(D8:D11)</f>
        <v>13.999999999999998</v>
      </c>
      <c r="E12" s="6">
        <f t="shared" si="2"/>
        <v>15.999999999999998</v>
      </c>
      <c r="F12" s="6">
        <f t="shared" si="2"/>
        <v>15.5</v>
      </c>
      <c r="G12" s="6">
        <f t="shared" si="2"/>
        <v>16.600000000000001</v>
      </c>
      <c r="H12" s="6">
        <f t="shared" si="2"/>
        <v>17.3</v>
      </c>
      <c r="I12" s="6">
        <f t="shared" si="2"/>
        <v>20.6</v>
      </c>
      <c r="J12" s="6">
        <f t="shared" si="2"/>
        <v>18.7</v>
      </c>
      <c r="K12" s="6"/>
      <c r="L12" s="6">
        <f t="shared" ref="L12" si="3">+SUM(L8:L11)</f>
        <v>0</v>
      </c>
      <c r="M12" s="6">
        <f t="shared" ref="M12" si="4">+SUM(M8:M11)</f>
        <v>0</v>
      </c>
      <c r="N12" s="6">
        <f t="shared" ref="N12" si="5">+SUM(N8:N11)</f>
        <v>0</v>
      </c>
      <c r="O12" s="6">
        <f t="shared" ref="O12" si="6">+SUM(O8:O11)</f>
        <v>0</v>
      </c>
      <c r="P12" s="6">
        <f t="shared" ref="P12" si="7">+SUM(P8:P11)</f>
        <v>12.7</v>
      </c>
      <c r="Q12" s="6">
        <f t="shared" ref="Q12" si="8">+SUM(Q8:Q11)</f>
        <v>15.5</v>
      </c>
      <c r="R12" s="6">
        <f t="shared" ref="R12" si="9">+SUM(R8:R11)</f>
        <v>18.7</v>
      </c>
      <c r="S12" s="6"/>
      <c r="T12" s="6"/>
      <c r="U12" s="6"/>
      <c r="V12" s="6"/>
      <c r="W12" s="6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>
      <c r="B13" s="2" t="s">
        <v>36</v>
      </c>
      <c r="C13" s="4">
        <v>470.7</v>
      </c>
      <c r="D13" s="4">
        <v>487.6</v>
      </c>
      <c r="E13" s="4">
        <v>525.6</v>
      </c>
      <c r="F13" s="4">
        <v>727.7</v>
      </c>
      <c r="G13" s="4">
        <v>550.20000000000005</v>
      </c>
      <c r="H13" s="4">
        <v>587.6</v>
      </c>
      <c r="I13" s="4">
        <v>700.8</v>
      </c>
      <c r="J13" s="4">
        <v>861.7</v>
      </c>
      <c r="K13" s="4"/>
      <c r="L13" s="4"/>
      <c r="M13" s="4"/>
      <c r="N13" s="4"/>
      <c r="O13" s="4"/>
      <c r="P13" s="4">
        <v>599.9</v>
      </c>
      <c r="Q13" s="4">
        <v>727.7</v>
      </c>
      <c r="R13" s="4">
        <v>861.7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>
      <c r="B14" s="2" t="s">
        <v>37</v>
      </c>
      <c r="C14" s="4">
        <v>147.1</v>
      </c>
      <c r="D14" s="4">
        <v>148.30000000000001</v>
      </c>
      <c r="E14" s="4">
        <v>158.4</v>
      </c>
      <c r="F14" s="4">
        <v>204.4</v>
      </c>
      <c r="G14" s="4">
        <v>180.9</v>
      </c>
      <c r="H14" s="4">
        <v>183.8</v>
      </c>
      <c r="I14" s="4">
        <v>214.9</v>
      </c>
      <c r="J14" s="4">
        <v>252.5</v>
      </c>
      <c r="K14" s="4"/>
      <c r="L14" s="4"/>
      <c r="M14" s="4"/>
      <c r="N14" s="4"/>
      <c r="O14" s="4"/>
      <c r="P14" s="4">
        <v>149.5</v>
      </c>
      <c r="Q14" s="4">
        <v>204.4</v>
      </c>
      <c r="R14" s="4">
        <v>252.5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>
      <c r="B15" s="2" t="s">
        <v>38</v>
      </c>
      <c r="C15" s="4">
        <v>92.4</v>
      </c>
      <c r="D15" s="4">
        <v>82.7</v>
      </c>
      <c r="E15" s="4">
        <v>85.2</v>
      </c>
      <c r="F15" s="4">
        <v>108.4</v>
      </c>
      <c r="G15" s="4">
        <v>106.6</v>
      </c>
      <c r="H15" s="4">
        <v>100.9</v>
      </c>
      <c r="I15" s="4">
        <v>116.1</v>
      </c>
      <c r="J15" s="4">
        <v>140.19999999999999</v>
      </c>
      <c r="K15" s="4"/>
      <c r="L15" s="4"/>
      <c r="M15" s="4"/>
      <c r="N15" s="4"/>
      <c r="O15" s="4"/>
      <c r="P15" s="4">
        <v>92</v>
      </c>
      <c r="Q15" s="4">
        <v>108.4</v>
      </c>
      <c r="R15" s="4">
        <v>140.19999999999999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>
      <c r="B16" s="2" t="s">
        <v>39</v>
      </c>
      <c r="C16" s="4">
        <v>63.7</v>
      </c>
      <c r="D16" s="4">
        <v>62.1</v>
      </c>
      <c r="E16" s="4">
        <v>70.3</v>
      </c>
      <c r="F16" s="4">
        <v>86.3</v>
      </c>
      <c r="G16" s="4">
        <v>86.1</v>
      </c>
      <c r="H16" s="4">
        <v>82.9</v>
      </c>
      <c r="I16" s="4">
        <v>96.7</v>
      </c>
      <c r="J16" s="4">
        <v>107.2</v>
      </c>
      <c r="K16" s="4"/>
      <c r="L16" s="4"/>
      <c r="M16" s="4"/>
      <c r="N16" s="4"/>
      <c r="O16" s="4"/>
      <c r="P16" s="4">
        <v>58.1</v>
      </c>
      <c r="Q16" s="4">
        <v>86.3</v>
      </c>
      <c r="R16" s="4">
        <v>107.2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2:34">
      <c r="B17" s="5" t="s">
        <v>40</v>
      </c>
      <c r="C17" s="6">
        <f>+SUM(C13:C16)</f>
        <v>773.9</v>
      </c>
      <c r="D17" s="6">
        <f t="shared" ref="D17:J17" si="10">+SUM(D13:D16)</f>
        <v>780.70000000000016</v>
      </c>
      <c r="E17" s="6">
        <f t="shared" si="10"/>
        <v>839.5</v>
      </c>
      <c r="F17" s="6">
        <f t="shared" si="10"/>
        <v>1126.8</v>
      </c>
      <c r="G17" s="6">
        <f t="shared" si="10"/>
        <v>923.80000000000007</v>
      </c>
      <c r="H17" s="6">
        <f t="shared" si="10"/>
        <v>955.2</v>
      </c>
      <c r="I17" s="6">
        <f t="shared" si="10"/>
        <v>1128.5</v>
      </c>
      <c r="J17" s="6">
        <f t="shared" si="10"/>
        <v>1361.6000000000001</v>
      </c>
      <c r="K17" s="6"/>
      <c r="L17" s="6">
        <f t="shared" ref="L17" si="11">+SUM(L13:L16)</f>
        <v>0</v>
      </c>
      <c r="M17" s="6">
        <f t="shared" ref="M17" si="12">+SUM(M13:M16)</f>
        <v>0</v>
      </c>
      <c r="N17" s="6">
        <f t="shared" ref="N17" si="13">+SUM(N13:N16)</f>
        <v>0</v>
      </c>
      <c r="O17" s="6">
        <f t="shared" ref="O17" si="14">+SUM(O13:O16)</f>
        <v>0</v>
      </c>
      <c r="P17" s="6">
        <f t="shared" ref="P17" si="15">+SUM(P13:P16)</f>
        <v>899.5</v>
      </c>
      <c r="Q17" s="6">
        <f t="shared" ref="Q17" si="16">+SUM(Q13:Q16)</f>
        <v>1126.8</v>
      </c>
      <c r="R17" s="6">
        <f t="shared" ref="R17" si="17">+SUM(R13:R16)</f>
        <v>1361.6000000000001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2:34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2:34">
      <c r="B19" s="2" t="s">
        <v>41</v>
      </c>
      <c r="C19" s="4">
        <v>425.8</v>
      </c>
      <c r="D19" s="4">
        <v>439.5</v>
      </c>
      <c r="E19" s="4">
        <v>458.6</v>
      </c>
      <c r="F19" s="4">
        <v>480</v>
      </c>
      <c r="G19" s="4">
        <v>509.5</v>
      </c>
      <c r="H19" s="4">
        <v>565.9</v>
      </c>
      <c r="I19" s="4">
        <v>583</v>
      </c>
      <c r="J19" s="4">
        <v>622.9</v>
      </c>
      <c r="K19" s="4"/>
      <c r="L19" s="4"/>
      <c r="M19" s="4"/>
      <c r="N19" s="4"/>
      <c r="O19" s="4"/>
      <c r="P19" s="4">
        <v>377.4</v>
      </c>
      <c r="Q19" s="4">
        <v>480</v>
      </c>
      <c r="R19" s="4">
        <v>622.9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2:34">
      <c r="B20" s="2" t="s">
        <v>42</v>
      </c>
      <c r="C20" s="4">
        <v>118.5</v>
      </c>
      <c r="D20" s="4">
        <v>123.5</v>
      </c>
      <c r="E20" s="4">
        <v>128.4</v>
      </c>
      <c r="F20" s="4">
        <v>135.19999999999999</v>
      </c>
      <c r="G20" s="4">
        <v>145.6</v>
      </c>
      <c r="H20" s="4">
        <v>163.4</v>
      </c>
      <c r="I20" s="4">
        <v>167.8</v>
      </c>
      <c r="J20" s="4">
        <v>182.9</v>
      </c>
      <c r="K20" s="4"/>
      <c r="L20" s="4"/>
      <c r="M20" s="4"/>
      <c r="N20" s="4"/>
      <c r="O20" s="4"/>
      <c r="P20" s="4">
        <v>104.6</v>
      </c>
      <c r="Q20" s="4">
        <v>135.19999999999999</v>
      </c>
      <c r="R20" s="4">
        <v>182.9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2:34">
      <c r="B21" s="2" t="s">
        <v>43</v>
      </c>
      <c r="C21" s="4">
        <v>65.099999999999994</v>
      </c>
      <c r="D21" s="4">
        <v>69.099999999999994</v>
      </c>
      <c r="E21" s="4">
        <v>73.8</v>
      </c>
      <c r="F21" s="4">
        <v>78.900000000000006</v>
      </c>
      <c r="G21" s="4">
        <v>85.3</v>
      </c>
      <c r="H21" s="4">
        <v>95.1</v>
      </c>
      <c r="I21" s="4">
        <v>95.5</v>
      </c>
      <c r="J21" s="4">
        <v>103.2</v>
      </c>
      <c r="K21" s="4"/>
      <c r="L21" s="4"/>
      <c r="M21" s="4"/>
      <c r="N21" s="4"/>
      <c r="O21" s="4"/>
      <c r="P21" s="4">
        <v>56.7</v>
      </c>
      <c r="Q21" s="4">
        <v>78.900000000000006</v>
      </c>
      <c r="R21" s="4">
        <v>103.2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2:34">
      <c r="B22" s="2" t="s">
        <v>44</v>
      </c>
      <c r="C22" s="4">
        <v>45.9</v>
      </c>
      <c r="D22" s="4">
        <v>48.6</v>
      </c>
      <c r="E22" s="4">
        <v>52.5</v>
      </c>
      <c r="F22" s="4">
        <v>55.9</v>
      </c>
      <c r="G22" s="4">
        <v>60.9</v>
      </c>
      <c r="H22" s="4">
        <v>69.2</v>
      </c>
      <c r="I22" s="4">
        <v>72.7</v>
      </c>
      <c r="J22" s="4">
        <v>79.3</v>
      </c>
      <c r="K22" s="4"/>
      <c r="L22" s="4"/>
      <c r="M22" s="4"/>
      <c r="N22" s="4"/>
      <c r="O22" s="4"/>
      <c r="P22" s="4">
        <v>40.299999999999997</v>
      </c>
      <c r="Q22" s="4">
        <v>55.9</v>
      </c>
      <c r="R22" s="4">
        <v>79.3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2:34">
      <c r="B23" s="5" t="s">
        <v>45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6">
        <v>2225.0520000000001</v>
      </c>
      <c r="Q23" s="6">
        <v>2799.2739999999999</v>
      </c>
      <c r="R23" s="6">
        <v>3601.9789999999998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2:34">
      <c r="B24" s="2" t="s">
        <v>46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v>547.65800000000002</v>
      </c>
      <c r="Q24" s="4">
        <v>649.11500000000001</v>
      </c>
      <c r="R24" s="4">
        <v>801.16200000000003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2:34">
      <c r="B25" s="2" t="s">
        <v>47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 t="shared" ref="P25:Q25" si="18">+P23-P24</f>
        <v>1677.3940000000002</v>
      </c>
      <c r="Q25" s="4">
        <f t="shared" si="18"/>
        <v>2150.1589999999997</v>
      </c>
      <c r="R25" s="4">
        <f>+R23-R24</f>
        <v>2800.817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2:34">
      <c r="B26" s="2" t="s">
        <v>48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623.85500000000002</v>
      </c>
      <c r="Q26" s="4">
        <v>740.75199999999995</v>
      </c>
      <c r="R26" s="4">
        <v>922.82100000000003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2:34">
      <c r="B27" s="2" t="s">
        <v>49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>
        <v>689.08100000000002</v>
      </c>
      <c r="Q27" s="4">
        <v>878.36099999999999</v>
      </c>
      <c r="R27" s="4">
        <v>915.41800000000001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2:34">
      <c r="B28" s="2" t="s">
        <v>50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>
        <v>873.47699999999998</v>
      </c>
      <c r="Q28" s="4">
        <v>1253.598</v>
      </c>
      <c r="R28" s="4">
        <v>1444.2070000000001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2:34">
      <c r="B29" s="2" t="s">
        <v>51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>
        <v>297.31700000000001</v>
      </c>
      <c r="Q29" s="4">
        <v>390.05500000000001</v>
      </c>
      <c r="R29" s="4">
        <v>407.50700000000001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2:34">
      <c r="B30" s="2" t="s">
        <v>52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>
        <v>117.44799999999999</v>
      </c>
      <c r="Q30" s="4">
        <v>146.46</v>
      </c>
      <c r="R30" s="4">
        <v>174.18100000000001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2:34">
      <c r="B31" s="2" t="s">
        <v>53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>
        <f t="shared" ref="M31:Q31" si="19">+M25-SUM(M26:M30)</f>
        <v>0</v>
      </c>
      <c r="N31" s="4">
        <f t="shared" si="19"/>
        <v>0</v>
      </c>
      <c r="O31" s="4">
        <f t="shared" si="19"/>
        <v>0</v>
      </c>
      <c r="P31" s="4">
        <f t="shared" si="19"/>
        <v>-923.78399999999965</v>
      </c>
      <c r="Q31" s="4">
        <f t="shared" si="19"/>
        <v>-1259.067</v>
      </c>
      <c r="R31" s="4">
        <f>+R25-SUM(R26:R30)</f>
        <v>-1063.317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2:34">
      <c r="B32" s="2" t="s">
        <v>54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>
        <v>38.841999999999999</v>
      </c>
      <c r="Q32" s="4">
        <v>141.81800000000001</v>
      </c>
      <c r="R32" s="4">
        <v>179.53100000000001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2:34">
      <c r="B33" s="2" t="s">
        <v>55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>
        <v>39.902999999999999</v>
      </c>
      <c r="Q33" s="4">
        <v>40.707000000000001</v>
      </c>
      <c r="R33" s="4">
        <v>41.183999999999997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2:34">
      <c r="B34" s="2" t="s">
        <v>60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-5.7439999999999998</v>
      </c>
      <c r="Q34" s="4">
        <v>-0.52700000000000002</v>
      </c>
      <c r="R34" s="4">
        <v>-11.53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2:34">
      <c r="B35" s="2" t="s">
        <v>56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>
        <f t="shared" ref="M35:Q35" si="20">+M31+M32-M33+M34</f>
        <v>0</v>
      </c>
      <c r="N35" s="4">
        <f t="shared" si="20"/>
        <v>0</v>
      </c>
      <c r="O35" s="4">
        <f t="shared" si="20"/>
        <v>0</v>
      </c>
      <c r="P35" s="4">
        <f t="shared" si="20"/>
        <v>-930.58899999999971</v>
      </c>
      <c r="Q35" s="4">
        <f t="shared" si="20"/>
        <v>-1158.4830000000002</v>
      </c>
      <c r="R35" s="4">
        <f>+R31+R32-R33+R34</f>
        <v>-936.5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2:34">
      <c r="B36" s="2" t="s">
        <v>57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>
        <v>3.552</v>
      </c>
      <c r="Q36" s="4">
        <v>0.45400000000000001</v>
      </c>
      <c r="R36" s="4">
        <v>4.1139999999999999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2:34">
      <c r="B37" s="2" t="s">
        <v>58</v>
      </c>
      <c r="C37" s="4"/>
      <c r="D37" s="4"/>
      <c r="E37" s="4"/>
      <c r="F37" s="4"/>
      <c r="G37" s="4"/>
      <c r="H37" s="4"/>
      <c r="I37" s="4"/>
      <c r="J37" s="4"/>
      <c r="K37" s="4"/>
      <c r="L37" s="4">
        <f t="shared" ref="L37:Q37" si="21">+L35-L36</f>
        <v>0</v>
      </c>
      <c r="M37" s="4">
        <f t="shared" si="21"/>
        <v>0</v>
      </c>
      <c r="N37" s="4">
        <f t="shared" si="21"/>
        <v>0</v>
      </c>
      <c r="O37" s="4">
        <f t="shared" si="21"/>
        <v>0</v>
      </c>
      <c r="P37" s="4">
        <f t="shared" si="21"/>
        <v>-934.14099999999974</v>
      </c>
      <c r="Q37" s="4">
        <f t="shared" si="21"/>
        <v>-1158.9370000000001</v>
      </c>
      <c r="R37" s="4">
        <f>+R35-R36</f>
        <v>-940.61400000000003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2:34">
      <c r="B38" s="2" t="s">
        <v>61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9.7750000000000004</v>
      </c>
      <c r="Q38" s="4">
        <v>-6.9909999999999997</v>
      </c>
      <c r="R38" s="4">
        <v>-5.23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2:34">
      <c r="B39" s="2" t="s">
        <v>62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>
        <f t="shared" ref="M39:Q39" si="22">+M37-M38</f>
        <v>0</v>
      </c>
      <c r="N39" s="4">
        <f t="shared" si="22"/>
        <v>0</v>
      </c>
      <c r="O39" s="4">
        <f t="shared" si="22"/>
        <v>0</v>
      </c>
      <c r="P39" s="4">
        <f t="shared" si="22"/>
        <v>-943.91599999999971</v>
      </c>
      <c r="Q39" s="4">
        <f t="shared" si="22"/>
        <v>-1151.9460000000001</v>
      </c>
      <c r="R39" s="4">
        <f>+R37-R38</f>
        <v>-935.38400000000001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2:34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2:34">
      <c r="B41" s="2" t="s">
        <v>59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7" t="e">
        <f t="shared" ref="M41:Q41" si="23">+M39/M42</f>
        <v>#DIV/0!</v>
      </c>
      <c r="N41" s="7" t="e">
        <f t="shared" si="23"/>
        <v>#DIV/0!</v>
      </c>
      <c r="O41" s="7" t="e">
        <f t="shared" si="23"/>
        <v>#DIV/0!</v>
      </c>
      <c r="P41" s="7" t="e">
        <f t="shared" si="23"/>
        <v>#DIV/0!</v>
      </c>
      <c r="Q41" s="7">
        <f t="shared" si="23"/>
        <v>-1.8686922596500906</v>
      </c>
      <c r="R41" s="7">
        <f>+R39/R42</f>
        <v>-1.4446486543255257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2:34">
      <c r="B42" s="2" t="s">
        <v>2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>
        <v>616.44500000000005</v>
      </c>
      <c r="R42" s="4">
        <v>647.48199999999997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2:34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2:34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2:34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2:34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2:34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2:34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3:34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3:34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3:34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3:34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3:34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3:34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3:34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3:34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3:34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3:34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3:34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3:34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3:34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3:34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3:34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3:34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3:34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3:34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3:34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3:34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3:34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3:34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3:34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3:34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3:34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3:34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3:34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3:34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3:34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3:34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3:34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3:34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3:34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3:34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3:34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3:34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3:34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3:34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3:34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3:34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3:34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3:34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3:34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3:34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3:34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3:34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3:34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3:34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3:34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3:34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3:34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3:34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3:34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3:34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3:34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3:34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3:34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3:34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3:34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3:34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3:34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3:34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3:34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3:34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3:34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spans="3:34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3:34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3:34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3:34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3:34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3:34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3:34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3:34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3:34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spans="3:34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spans="3:34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spans="3:34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spans="3:34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spans="3:34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spans="3:34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spans="3:34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3:34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3:34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3:34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3:34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3:34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3:34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3:34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3:34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3:34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3:34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3:34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3:34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3:34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3:34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3:34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3:34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3:34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3:34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3:34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3:34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3:34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3:34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3:34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3:34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3:34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3:34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3:34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3:34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3:34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3:34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3:34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3:34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3:34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3:34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3:34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3:34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3:34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3:34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3:34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3:34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3:34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3:34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3:34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3:34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3:34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3:34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3:34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3:34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3:34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3:34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3:34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3:34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spans="3:34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3:34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3:34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spans="3:34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3:34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3:34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3:34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3:34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3:34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3:34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3:34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3:34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3:34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3:34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3:34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3:34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3:34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3:34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3:34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3:34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3:34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3:34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3:34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3:34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3:34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3:34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3:34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3:34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3:34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3:34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3:34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3:34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3:34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3:34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3:34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3:34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3:34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3:34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3:34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3:34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3:34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3:34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3:34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3:34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3:34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3:34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3:34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3:34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3:34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3:34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3:34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3:34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3:34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3:34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3:34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3:34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3:34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3:34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3:34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3:34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3:34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3:34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spans="3:34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3:34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3:34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spans="3:34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3:34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3:34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3:34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3:34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3:34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spans="3:34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3:34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spans="3:34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spans="3:34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spans="3:34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spans="3:34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spans="3:34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spans="3:34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spans="3:34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spans="3:34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spans="3:34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spans="3:34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spans="3:34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spans="3:34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spans="3:34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spans="3:34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spans="3:34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3:34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3:34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3:34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3:34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3:34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3:34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3:34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3:34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3:34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3:34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3:34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spans="3:34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3:34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3:34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spans="3:34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3:34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3:34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3:34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3:34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3:34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3:34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3:34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3:34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spans="3:34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spans="3:34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spans="3:34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spans="3:34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spans="3:34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spans="3:34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spans="3:34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spans="3:34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spans="3:34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spans="3:34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spans="3:34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spans="3:34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spans="3:34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spans="3:34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spans="3:34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spans="3:34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spans="3:34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spans="3:34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spans="3:34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spans="3:34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spans="3:34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spans="3:34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spans="3:34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spans="3:34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spans="3:34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spans="3:34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spans="3:34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spans="3:34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spans="3:34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spans="3:34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spans="3:34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spans="3:34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spans="3:34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spans="3:34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spans="3:34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spans="3:34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spans="3:34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spans="3:34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spans="3:34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spans="3:34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spans="3:34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spans="3:34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spans="3:34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spans="3:34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spans="3:34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spans="3:34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spans="3:34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spans="3:34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spans="3:34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spans="3:34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spans="3:34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spans="3:34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spans="3:34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spans="3:34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spans="3:34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spans="3:34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spans="3:34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spans="3:34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spans="3:34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spans="3:34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spans="3:34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spans="3:34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spans="3:34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spans="3:34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spans="3:34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spans="3:34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spans="3:34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spans="3:34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spans="3:34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spans="3:34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spans="3:34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spans="3:34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spans="3:34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spans="3:34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spans="3:34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spans="3:34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spans="3:34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spans="3:34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spans="3:34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spans="3:34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spans="3:34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spans="3:34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spans="3:34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spans="3:34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spans="3:34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spans="3:34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spans="3:34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spans="3:34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spans="3:34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spans="3:34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spans="3:34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spans="3:34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spans="3:34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spans="3:34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spans="3:34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spans="3:34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3:34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spans="3:34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spans="3:34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spans="3:34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spans="3:34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spans="3:34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spans="3:34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spans="3:34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spans="3:34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spans="3:34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spans="3:34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spans="3:34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spans="3:34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spans="3:34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spans="3:34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spans="3:34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spans="3:34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spans="3:34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spans="3:34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spans="3:34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spans="3:34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spans="3:34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spans="3:34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spans="3:34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spans="3:34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spans="3:34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spans="3:34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spans="3:34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spans="3:34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spans="3:34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spans="3:34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spans="3:34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spans="3:34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spans="3:34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spans="3:34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spans="3:34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spans="3:34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spans="3:34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spans="3:34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spans="3:34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spans="3:34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spans="3:34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spans="3:34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spans="3:34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spans="3:34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spans="3:34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spans="3:34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spans="3:34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spans="3:34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spans="3:34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spans="3:34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spans="3:34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spans="3:34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spans="3:34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spans="3:34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spans="3:34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spans="3:34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spans="3:34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spans="3:34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spans="3:34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spans="3:34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spans="3:34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spans="3:34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spans="3:34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spans="3:34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spans="3:34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spans="3:34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spans="3:34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spans="3:34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spans="3:34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spans="3:34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spans="3:34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spans="3:34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spans="3:34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spans="3:34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spans="3:34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spans="3:34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spans="3:34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spans="3:34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spans="3:34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spans="3:34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spans="3:34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spans="3:34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spans="3:34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spans="3:34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spans="3:34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spans="3:34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spans="3:34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spans="3:34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spans="3:34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spans="3:34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spans="3:34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spans="3:34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spans="3:34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spans="3:34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spans="3:34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spans="3:34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spans="3:34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spans="3:34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spans="3:34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spans="3:34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spans="3:34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spans="3:34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spans="3:34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spans="3:34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spans="3:34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spans="3:34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spans="3:34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spans="3:34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spans="3:34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spans="3:34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spans="3:34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spans="3:34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spans="3:34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spans="3:34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spans="3:34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spans="3:34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spans="3:34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spans="3:34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spans="3:34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spans="3:34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spans="3:34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spans="3:34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spans="3:34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spans="3:34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spans="3:34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spans="3:34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spans="3:34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spans="3:34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spans="3:34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spans="3:34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spans="3:34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spans="3:34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spans="3:34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spans="3:34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spans="3:34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spans="3:34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spans="3:34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spans="3:34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spans="3:34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spans="3:34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spans="3:34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spans="3:34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spans="3:34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spans="3:34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spans="3:34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spans="3:34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spans="3:34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spans="3:34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spans="3:34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spans="3:34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spans="3:34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spans="3:34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spans="3:34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spans="3:34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spans="3:34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spans="3:34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spans="3:34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spans="3:34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spans="3:34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spans="3:34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spans="3:34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spans="3:34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spans="3:34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spans="3:34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spans="3:34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spans="3:34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spans="3:34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spans="3:34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spans="3:34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spans="3:34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spans="3:34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spans="3:34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spans="3:34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spans="3:34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spans="3:34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spans="3:34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spans="3:34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spans="3:34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spans="3:34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spans="3:34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spans="3:34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spans="3:34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spans="3:34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spans="3:34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spans="3:34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spans="3:34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spans="3:34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spans="3:34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spans="3:34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spans="3:34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spans="3:34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spans="3:34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spans="3:34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spans="3:34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spans="3:34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spans="3:34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spans="3:34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spans="3:34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spans="3:34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spans="3:34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spans="3:34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spans="3:34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spans="3:34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spans="3:34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spans="3:34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spans="3:34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spans="3:34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spans="3:34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spans="3:34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spans="3:34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spans="3:34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spans="3:34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spans="3:34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spans="3:34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spans="3:34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spans="3:34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spans="3:34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spans="3:34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spans="3:34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spans="3:34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spans="3:34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spans="3:34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spans="3:34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spans="3:34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spans="3:34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spans="3:34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spans="3:34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spans="3:34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spans="3:34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spans="3:34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spans="3:34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spans="3:34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spans="3:34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spans="3:34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spans="3:34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spans="3:34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spans="3:34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spans="3:34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spans="3:34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spans="3:34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spans="3:34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spans="3:34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spans="3:34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spans="3:34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spans="3:34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spans="3:34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spans="3:34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spans="3:34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spans="3:34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spans="3:34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spans="3:34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spans="3:34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spans="3:34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spans="3:34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spans="3:34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spans="3:34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spans="3:34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spans="3:34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spans="3:34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spans="3:34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spans="3:34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spans="3:34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spans="3:34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spans="3:34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spans="3:34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spans="3:34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spans="3:34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spans="3:34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spans="3:34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spans="3:34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spans="3:34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spans="3:34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spans="3:34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spans="3:34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spans="3:34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spans="3:34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spans="3:34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spans="3:34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spans="3:34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spans="3:34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spans="3:34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spans="3:34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spans="3:34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spans="3:34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spans="3:34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spans="3:34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spans="3:34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spans="3:34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spans="3:34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spans="3:34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spans="3:34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spans="3:34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spans="3:34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spans="3:34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spans="3:34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spans="3:34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spans="3:34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spans="3:34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spans="3:34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spans="3:34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spans="3:34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spans="3:34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spans="3:34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spans="3:34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spans="3:34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spans="3:34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spans="3:34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spans="3:34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spans="3:34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spans="3:34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spans="3:34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spans="3:34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spans="3:34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spans="3:34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spans="3:34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</sheetData>
  <hyperlinks>
    <hyperlink ref="A1" location="Main!A1" display="Main" xr:uid="{1803604E-D800-48E8-9EB8-28B0808BED62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2024-06-21T16:51:24Z</dcterms:created>
  <dcterms:modified xsi:type="dcterms:W3CDTF">2025-09-02T17:17:17Z</dcterms:modified>
</cp:coreProperties>
</file>