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CB8A51E-743E-4471-8020-588D37BDC4EC}" xr6:coauthVersionLast="47" xr6:coauthVersionMax="47" xr10:uidLastSave="{00000000-0000-0000-0000-000000000000}"/>
  <bookViews>
    <workbookView xWindow="225" yWindow="1950" windowWidth="38175" windowHeight="15240" xr2:uid="{07208231-CF03-47A7-8090-7977F3D32C5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3" i="2"/>
  <c r="J9" i="2"/>
  <c r="I9" i="2"/>
  <c r="H9" i="2"/>
  <c r="F9" i="2"/>
  <c r="E9" i="2"/>
  <c r="D9" i="2"/>
  <c r="G3" i="2"/>
  <c r="G6" i="2"/>
  <c r="G9" i="2" s="1"/>
  <c r="J17" i="2"/>
  <c r="J20" i="2" s="1"/>
  <c r="J25" i="2" s="1"/>
  <c r="J28" i="2" s="1"/>
  <c r="J30" i="2" s="1"/>
  <c r="J32" i="2" s="1"/>
  <c r="J34" i="2" s="1"/>
  <c r="I17" i="2"/>
  <c r="I20" i="2" s="1"/>
  <c r="I25" i="2" s="1"/>
  <c r="I28" i="2" s="1"/>
  <c r="I30" i="2" s="1"/>
  <c r="I32" i="2" s="1"/>
  <c r="I34" i="2" s="1"/>
  <c r="H17" i="2"/>
  <c r="H20" i="2" s="1"/>
  <c r="H25" i="2" s="1"/>
  <c r="H28" i="2" s="1"/>
  <c r="H30" i="2" s="1"/>
  <c r="H32" i="2" s="1"/>
  <c r="H34" i="2" s="1"/>
  <c r="F17" i="2"/>
  <c r="F20" i="2" s="1"/>
  <c r="F25" i="2" s="1"/>
  <c r="F28" i="2" s="1"/>
  <c r="F30" i="2" s="1"/>
  <c r="F32" i="2" s="1"/>
  <c r="F34" i="2" s="1"/>
  <c r="E17" i="2"/>
  <c r="E20" i="2" s="1"/>
  <c r="E25" i="2" s="1"/>
  <c r="E28" i="2" s="1"/>
  <c r="E30" i="2" s="1"/>
  <c r="E32" i="2" s="1"/>
  <c r="E34" i="2" s="1"/>
  <c r="D17" i="2"/>
  <c r="D20" i="2" s="1"/>
  <c r="D25" i="2" s="1"/>
  <c r="D28" i="2" s="1"/>
  <c r="D30" i="2" s="1"/>
  <c r="D32" i="2" s="1"/>
  <c r="D34" i="2" s="1"/>
  <c r="C17" i="2"/>
  <c r="C20" i="2" s="1"/>
  <c r="C25" i="2" s="1"/>
  <c r="C28" i="2" s="1"/>
  <c r="C30" i="2" s="1"/>
  <c r="C32" i="2" s="1"/>
  <c r="C34" i="2" s="1"/>
  <c r="G17" i="2"/>
  <c r="G20" i="2" s="1"/>
  <c r="G25" i="2" s="1"/>
  <c r="G28" i="2" s="1"/>
  <c r="G30" i="2" s="1"/>
  <c r="G32" i="2" s="1"/>
  <c r="G34" i="2" s="1"/>
  <c r="J7" i="1"/>
  <c r="J6" i="1"/>
  <c r="J5" i="1"/>
  <c r="J4" i="1"/>
  <c r="C9" i="2" l="1"/>
</calcChain>
</file>

<file path=xl/sharedStrings.xml><?xml version="1.0" encoding="utf-8"?>
<sst xmlns="http://schemas.openxmlformats.org/spreadsheetml/2006/main" count="53" uniqueCount="45">
  <si>
    <t>SBUX</t>
  </si>
  <si>
    <t>Starbucks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</si>
  <si>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</si>
  <si>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</si>
  <si>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</si>
  <si>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</si>
  <si>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</si>
  <si>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</si>
  <si>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</si>
  <si>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</si>
  <si>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</si>
  <si>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</si>
  <si>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</si>
  <si>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</si>
  <si>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</si>
  <si>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</si>
  <si>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</si>
  <si>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</si>
  <si>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</si>
  <si>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Owned Stores</t>
  </si>
  <si>
    <t>Licensed Stores</t>
  </si>
  <si>
    <t>Other</t>
  </si>
  <si>
    <t>Revenue</t>
  </si>
  <si>
    <t>Product &amp; Distribution</t>
  </si>
  <si>
    <t>Store operating expense</t>
  </si>
  <si>
    <t>Gross Profit</t>
  </si>
  <si>
    <t>Other Operating Expenses</t>
  </si>
  <si>
    <t>D&amp;A</t>
  </si>
  <si>
    <t>G&amp;A</t>
  </si>
  <si>
    <t>Operating Income</t>
  </si>
  <si>
    <t>Income from subsidaries</t>
  </si>
  <si>
    <t>Interest Income</t>
  </si>
  <si>
    <t>Interest Expense</t>
  </si>
  <si>
    <t>Pretax Income</t>
  </si>
  <si>
    <t>Tax Expense</t>
  </si>
  <si>
    <t>Net Income</t>
  </si>
  <si>
    <t>Minority Interest</t>
  </si>
  <si>
    <t>Net Income to Company</t>
  </si>
  <si>
    <t>EPS</t>
  </si>
  <si>
    <t>Beverage Revenue</t>
  </si>
  <si>
    <t>Food Revenue</t>
  </si>
  <si>
    <t>Other Revenue</t>
  </si>
  <si>
    <t>North America</t>
  </si>
  <si>
    <t xml:space="preserve">International </t>
  </si>
  <si>
    <t>Total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</si>
</sst>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3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E4E1-62D9-4A81-B129-AEFFAEBF108F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7109375" style="2" customWidth="1"/>
    <col min="2" max="16384" width="9.140625" style="2"/>
  </cols>
  <sheetData>
    <row r="1" spans="1:11" x14ac:dyDescent="0.2">
      <c r="A1" s="1" t="s">
        <v>1</v>
      </c>
    </row>
    <row r="2" spans="1:11" x14ac:dyDescent="0.2">
      <c r="A2" s="2" t="s">
        <v>2</v>
      </c>
      <c r="I2" s="2" t="s">
        <v>4</v>
      </c>
      <c r="J2" s="2">
        <v>97.02</v>
      </c>
    </row>
    <row r="3" spans="1:11" x14ac:dyDescent="0.2">
      <c r="I3" s="2" t="s">
        <v>5</v>
      </c>
      <c r="J3" s="3">
        <v>1135.9000000000001</v>
      </c>
      <c r="K3" s="4" t="s">
        <v>10</v>
      </c>
    </row>
    <row r="4" spans="1:11" x14ac:dyDescent="0.2">
      <c r="B4" s="2" t="s">
        <v>0</v>
      </c>
      <c r="I4" s="2" t="s">
        <v>6</v>
      </c>
      <c r="J4" s="3">
        <f>+J2*J3</f>
        <v>110205.01800000001</v>
      </c>
    </row>
    <row r="5" spans="1:11" x14ac:dyDescent="0.2">
      <c r="B5" s="2" t="s">
        <v>3</v>
      </c>
      <c r="I5" s="2" t="s">
        <v>7</v>
      </c>
      <c r="J5" s="3">
        <f>3671.4+285.8</f>
        <v>3957.2000000000003</v>
      </c>
      <c r="K5" s="4" t="s">
        <v>10</v>
      </c>
    </row>
    <row r="6" spans="1:11" x14ac:dyDescent="0.2">
      <c r="I6" s="2" t="s">
        <v>8</v>
      </c>
      <c r="J6" s="3">
        <f>1249.2+14312.2</f>
        <v>15561.400000000001</v>
      </c>
      <c r="K6" s="4" t="s">
        <v>10</v>
      </c>
    </row>
    <row r="7" spans="1:11" x14ac:dyDescent="0.2">
      <c r="I7" s="2" t="s">
        <v>9</v>
      </c>
      <c r="J7" s="3">
        <f>+J4-J5+J6</f>
        <v>121809.21800000002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41A1-524B-4CF8-A8BF-6A9AF6218BEF}">
  <dimension ref="A1:BT39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" max="1" width="4.5703125" style="2" customWidth="1"/>
    <col min="2" max="2" width="22.140625" style="2" customWidth="1"/>
    <col min="3" max="16384" width="9.140625" style="2"/>
  </cols>
  <sheetData>
    <row r="1" spans="1:72" x14ac:dyDescent="0.2">
      <c r="A1" s="5" t="s">
        <v>11</v>
      </c>
    </row>
    <row r="2" spans="1:72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10</v>
      </c>
      <c r="H2" s="4" t="s">
        <v>16</v>
      </c>
      <c r="I2" s="4" t="s">
        <v>17</v>
      </c>
      <c r="J2" s="4" t="s">
        <v>18</v>
      </c>
    </row>
    <row r="3" spans="1:72" x14ac:dyDescent="0.2">
      <c r="B3" s="2" t="s">
        <v>42</v>
      </c>
      <c r="C3" s="3">
        <f>+SUM(C4:C5)</f>
        <v>17931</v>
      </c>
      <c r="D3" s="3"/>
      <c r="E3" s="3"/>
      <c r="F3" s="3"/>
      <c r="G3" s="3">
        <f>+SUM(G4:G5)</f>
        <v>18537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2" x14ac:dyDescent="0.2">
      <c r="B4" s="6" t="s">
        <v>19</v>
      </c>
      <c r="C4" s="3">
        <v>10715</v>
      </c>
      <c r="D4" s="3"/>
      <c r="E4" s="3"/>
      <c r="F4" s="3"/>
      <c r="G4" s="3">
        <v>11242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2" x14ac:dyDescent="0.2">
      <c r="B5" s="6" t="s">
        <v>20</v>
      </c>
      <c r="C5" s="3">
        <v>7216</v>
      </c>
      <c r="D5" s="3"/>
      <c r="E5" s="3"/>
      <c r="F5" s="3"/>
      <c r="G5" s="3">
        <v>7295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2" x14ac:dyDescent="0.2">
      <c r="B6" s="2" t="s">
        <v>43</v>
      </c>
      <c r="C6" s="3">
        <f>+SUM(C7:C8)</f>
        <v>20656</v>
      </c>
      <c r="D6" s="3"/>
      <c r="E6" s="3"/>
      <c r="F6" s="3"/>
      <c r="G6" s="3">
        <f>+SUM(G7:G8)</f>
        <v>22039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72" x14ac:dyDescent="0.2">
      <c r="B7" s="6" t="s">
        <v>19</v>
      </c>
      <c r="C7" s="3">
        <v>9150</v>
      </c>
      <c r="D7" s="3"/>
      <c r="E7" s="3"/>
      <c r="F7" s="3"/>
      <c r="G7" s="3">
        <v>10083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72" x14ac:dyDescent="0.2">
      <c r="B8" s="6" t="s">
        <v>20</v>
      </c>
      <c r="C8" s="3">
        <v>11506</v>
      </c>
      <c r="D8" s="3"/>
      <c r="E8" s="3"/>
      <c r="F8" s="3"/>
      <c r="G8" s="3">
        <v>11956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1:72" x14ac:dyDescent="0.2">
      <c r="B9" s="7" t="s">
        <v>44</v>
      </c>
      <c r="C9" s="8">
        <f t="shared" ref="C9:F9" si="0">+C3+C6</f>
        <v>38587</v>
      </c>
      <c r="D9" s="8">
        <f t="shared" si="0"/>
        <v>0</v>
      </c>
      <c r="E9" s="8">
        <f t="shared" si="0"/>
        <v>0</v>
      </c>
      <c r="F9" s="8">
        <f t="shared" si="0"/>
        <v>0</v>
      </c>
      <c r="G9" s="8">
        <f>+G3+G6</f>
        <v>40576</v>
      </c>
      <c r="H9" s="8">
        <f t="shared" ref="H9:J9" si="1">+H3+H6</f>
        <v>0</v>
      </c>
      <c r="I9" s="8">
        <f t="shared" si="1"/>
        <v>0</v>
      </c>
      <c r="J9" s="8">
        <f t="shared" si="1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</row>
    <row r="10" spans="1:72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">
      <c r="B11" s="2" t="s">
        <v>39</v>
      </c>
      <c r="C11" s="3">
        <v>5678</v>
      </c>
      <c r="D11" s="3"/>
      <c r="E11" s="3"/>
      <c r="F11" s="3"/>
      <c r="G11" s="3">
        <v>5695.9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x14ac:dyDescent="0.2">
      <c r="B12" s="2" t="s">
        <v>40</v>
      </c>
      <c r="C12" s="3">
        <v>1790.4</v>
      </c>
      <c r="D12" s="3"/>
      <c r="E12" s="3"/>
      <c r="F12" s="3"/>
      <c r="G12" s="3">
        <v>1757.1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2">
      <c r="B13" s="2" t="s">
        <v>41</v>
      </c>
      <c r="C13" s="3">
        <v>1929.4</v>
      </c>
      <c r="D13" s="3"/>
      <c r="E13" s="3"/>
      <c r="F13" s="3"/>
      <c r="G13" s="3">
        <v>1972.3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72" x14ac:dyDescent="0.2">
      <c r="B14" s="2" t="s">
        <v>19</v>
      </c>
      <c r="C14" s="3">
        <v>7755.2</v>
      </c>
      <c r="D14" s="3"/>
      <c r="E14" s="3"/>
      <c r="F14" s="3"/>
      <c r="G14" s="3">
        <v>7785.3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72" x14ac:dyDescent="0.2">
      <c r="B15" s="2" t="s">
        <v>20</v>
      </c>
      <c r="C15" s="3">
        <v>1192.0999999999999</v>
      </c>
      <c r="D15" s="3"/>
      <c r="E15" s="3"/>
      <c r="F15" s="3"/>
      <c r="G15" s="3">
        <v>1135.7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72" x14ac:dyDescent="0.2">
      <c r="B16" s="2" t="s">
        <v>21</v>
      </c>
      <c r="C16" s="3">
        <v>478</v>
      </c>
      <c r="D16" s="3"/>
      <c r="E16" s="3"/>
      <c r="F16" s="3"/>
      <c r="G16" s="3">
        <v>476.8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2:72" x14ac:dyDescent="0.2">
      <c r="B17" s="1" t="s">
        <v>22</v>
      </c>
      <c r="C17" s="8">
        <f t="shared" ref="C17:F17" si="2">+SUM(C14:C16)</f>
        <v>9425.2999999999993</v>
      </c>
      <c r="D17" s="8">
        <f t="shared" si="2"/>
        <v>0</v>
      </c>
      <c r="E17" s="8">
        <f t="shared" si="2"/>
        <v>0</v>
      </c>
      <c r="F17" s="8">
        <f t="shared" si="2"/>
        <v>0</v>
      </c>
      <c r="G17" s="8">
        <f>+SUM(G14:G16)</f>
        <v>9397.7999999999993</v>
      </c>
      <c r="H17" s="8">
        <f t="shared" ref="H17:J17" si="3">+SUM(H14:H16)</f>
        <v>0</v>
      </c>
      <c r="I17" s="8">
        <f t="shared" si="3"/>
        <v>0</v>
      </c>
      <c r="J17" s="8">
        <f t="shared" si="3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2:72" x14ac:dyDescent="0.2">
      <c r="B18" s="2" t="s">
        <v>23</v>
      </c>
      <c r="C18" s="3">
        <v>2980.6</v>
      </c>
      <c r="D18" s="3"/>
      <c r="E18" s="3"/>
      <c r="F18" s="3"/>
      <c r="G18" s="3">
        <v>2893.7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2:72" x14ac:dyDescent="0.2">
      <c r="B19" s="2" t="s">
        <v>24</v>
      </c>
      <c r="C19" s="3">
        <v>3851.5</v>
      </c>
      <c r="D19" s="3"/>
      <c r="E19" s="3"/>
      <c r="F19" s="3"/>
      <c r="G19" s="3">
        <v>4203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2:72" x14ac:dyDescent="0.2">
      <c r="B20" s="2" t="s">
        <v>25</v>
      </c>
      <c r="C20" s="3">
        <f t="shared" ref="C20:F20" si="4">+C17-C18-C19</f>
        <v>2593.1999999999989</v>
      </c>
      <c r="D20" s="3">
        <f t="shared" si="4"/>
        <v>0</v>
      </c>
      <c r="E20" s="3">
        <f t="shared" si="4"/>
        <v>0</v>
      </c>
      <c r="F20" s="3">
        <f t="shared" si="4"/>
        <v>0</v>
      </c>
      <c r="G20" s="3">
        <f>+G17-G18-G19</f>
        <v>2301.0999999999995</v>
      </c>
      <c r="H20" s="3">
        <f t="shared" ref="H20:J20" si="5">+H17-H18-H19</f>
        <v>0</v>
      </c>
      <c r="I20" s="3">
        <f t="shared" si="5"/>
        <v>0</v>
      </c>
      <c r="J20" s="3">
        <f t="shared" si="5"/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2:72" x14ac:dyDescent="0.2">
      <c r="B21" s="2" t="s">
        <v>26</v>
      </c>
      <c r="C21" s="3">
        <v>150.4</v>
      </c>
      <c r="D21" s="3"/>
      <c r="E21" s="3"/>
      <c r="F21" s="3"/>
      <c r="G21" s="3">
        <v>152.5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2:72" x14ac:dyDescent="0.2">
      <c r="B22" s="2" t="s">
        <v>27</v>
      </c>
      <c r="C22" s="3">
        <v>365.3</v>
      </c>
      <c r="D22" s="3"/>
      <c r="E22" s="3"/>
      <c r="F22" s="3"/>
      <c r="G22" s="3">
        <v>407.6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2:72" x14ac:dyDescent="0.2">
      <c r="B23" s="2" t="s">
        <v>28</v>
      </c>
      <c r="C23" s="3">
        <v>648</v>
      </c>
      <c r="D23" s="3"/>
      <c r="E23" s="3"/>
      <c r="F23" s="3"/>
      <c r="G23" s="3">
        <v>665.8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2:72" x14ac:dyDescent="0.2">
      <c r="B24" s="2" t="s">
        <v>30</v>
      </c>
      <c r="C24" s="3">
        <v>55.9</v>
      </c>
      <c r="D24" s="3"/>
      <c r="E24" s="3"/>
      <c r="F24" s="3"/>
      <c r="G24" s="3">
        <v>46.5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2:72" x14ac:dyDescent="0.2">
      <c r="B25" s="2" t="s">
        <v>29</v>
      </c>
      <c r="C25" s="3">
        <f t="shared" ref="C25:F25" si="6">+C20-SUM(C21:C23)+C24</f>
        <v>1485.399999999999</v>
      </c>
      <c r="D25" s="3">
        <f t="shared" si="6"/>
        <v>0</v>
      </c>
      <c r="E25" s="3">
        <f t="shared" si="6"/>
        <v>0</v>
      </c>
      <c r="F25" s="3">
        <f t="shared" si="6"/>
        <v>0</v>
      </c>
      <c r="G25" s="3">
        <f>+G20-SUM(G21:G23)+G24</f>
        <v>1121.6999999999994</v>
      </c>
      <c r="H25" s="3">
        <f t="shared" ref="H25:J25" si="7">+H20-SUM(H21:H23)+H24</f>
        <v>0</v>
      </c>
      <c r="I25" s="3">
        <f t="shared" si="7"/>
        <v>0</v>
      </c>
      <c r="J25" s="3">
        <f t="shared" si="7"/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2:72" x14ac:dyDescent="0.2">
      <c r="B26" s="2" t="s">
        <v>31</v>
      </c>
      <c r="C26" s="3">
        <v>33.799999999999997</v>
      </c>
      <c r="D26" s="3"/>
      <c r="E26" s="3"/>
      <c r="F26" s="3"/>
      <c r="G26" s="3">
        <v>27.8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2:72" x14ac:dyDescent="0.2">
      <c r="B27" s="2" t="s">
        <v>32</v>
      </c>
      <c r="C27" s="3">
        <v>140.1</v>
      </c>
      <c r="D27" s="3"/>
      <c r="E27" s="3"/>
      <c r="F27" s="3"/>
      <c r="G27" s="3">
        <v>127.2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2:72" x14ac:dyDescent="0.2">
      <c r="B28" s="2" t="s">
        <v>33</v>
      </c>
      <c r="C28" s="3">
        <f>+C25+C26-C27</f>
        <v>1379.099999999999</v>
      </c>
      <c r="D28" s="3">
        <f t="shared" ref="D28:J28" si="8">+D25+D26-D27</f>
        <v>0</v>
      </c>
      <c r="E28" s="3">
        <f t="shared" si="8"/>
        <v>0</v>
      </c>
      <c r="F28" s="3">
        <f t="shared" si="8"/>
        <v>0</v>
      </c>
      <c r="G28" s="3">
        <f t="shared" si="8"/>
        <v>1022.2999999999993</v>
      </c>
      <c r="H28" s="3">
        <f t="shared" si="8"/>
        <v>0</v>
      </c>
      <c r="I28" s="3">
        <f t="shared" si="8"/>
        <v>0</v>
      </c>
      <c r="J28" s="3">
        <f t="shared" si="8"/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2:72" x14ac:dyDescent="0.2">
      <c r="B29" s="2" t="s">
        <v>34</v>
      </c>
      <c r="C29" s="3">
        <v>354.7</v>
      </c>
      <c r="D29" s="3"/>
      <c r="E29" s="3"/>
      <c r="F29" s="3"/>
      <c r="G29" s="3">
        <v>241.4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2:72" x14ac:dyDescent="0.2">
      <c r="B30" s="2" t="s">
        <v>35</v>
      </c>
      <c r="C30" s="3">
        <f t="shared" ref="C30:F30" si="9">+C28-C29</f>
        <v>1024.399999999999</v>
      </c>
      <c r="D30" s="3">
        <f t="shared" si="9"/>
        <v>0</v>
      </c>
      <c r="E30" s="3">
        <f t="shared" si="9"/>
        <v>0</v>
      </c>
      <c r="F30" s="3">
        <f t="shared" si="9"/>
        <v>0</v>
      </c>
      <c r="G30" s="3">
        <f>+G28-G29</f>
        <v>780.8999999999993</v>
      </c>
      <c r="H30" s="3">
        <f t="shared" ref="H30:J30" si="10">+H28-H29</f>
        <v>0</v>
      </c>
      <c r="I30" s="3">
        <f t="shared" si="10"/>
        <v>0</v>
      </c>
      <c r="J30" s="3">
        <f t="shared" si="10"/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2:72" x14ac:dyDescent="0.2">
      <c r="B31" s="2" t="s">
        <v>36</v>
      </c>
      <c r="C31" s="3">
        <v>0</v>
      </c>
      <c r="D31" s="3"/>
      <c r="E31" s="3"/>
      <c r="F31" s="3"/>
      <c r="G31" s="3">
        <v>0.1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2:72" x14ac:dyDescent="0.2">
      <c r="B32" s="2" t="s">
        <v>37</v>
      </c>
      <c r="C32" s="3">
        <f t="shared" ref="C32:F32" si="11">+C30-C31</f>
        <v>1024.399999999999</v>
      </c>
      <c r="D32" s="3">
        <f t="shared" si="11"/>
        <v>0</v>
      </c>
      <c r="E32" s="3">
        <f t="shared" si="11"/>
        <v>0</v>
      </c>
      <c r="F32" s="3">
        <f t="shared" si="11"/>
        <v>0</v>
      </c>
      <c r="G32" s="3">
        <f>+G30-G31</f>
        <v>780.79999999999927</v>
      </c>
      <c r="H32" s="3">
        <f t="shared" ref="H32:J32" si="12">+H30-H31</f>
        <v>0</v>
      </c>
      <c r="I32" s="3">
        <f t="shared" si="12"/>
        <v>0</v>
      </c>
      <c r="J32" s="3">
        <f t="shared" si="12"/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2:72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2:72" x14ac:dyDescent="0.2">
      <c r="B34" s="2" t="s">
        <v>38</v>
      </c>
      <c r="C34" s="9">
        <f t="shared" ref="C34:F34" si="13">+C32/C35</f>
        <v>0.90128453281717313</v>
      </c>
      <c r="D34" s="9" t="e">
        <f t="shared" si="13"/>
        <v>#DIV/0!</v>
      </c>
      <c r="E34" s="9" t="e">
        <f t="shared" si="13"/>
        <v>#DIV/0!</v>
      </c>
      <c r="F34" s="9" t="e">
        <f t="shared" si="13"/>
        <v>#DIV/0!</v>
      </c>
      <c r="G34" s="9">
        <f>+G32/G35</f>
        <v>0.68811139508239993</v>
      </c>
      <c r="H34" s="9" t="e">
        <f t="shared" ref="H34:J34" si="14">+H32/H35</f>
        <v>#DIV/0!</v>
      </c>
      <c r="I34" s="9" t="e">
        <f t="shared" si="14"/>
        <v>#DIV/0!</v>
      </c>
      <c r="J34" s="9" t="e">
        <f t="shared" si="14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2:72" x14ac:dyDescent="0.2">
      <c r="B35" s="2" t="s">
        <v>5</v>
      </c>
      <c r="C35" s="3">
        <v>1136.5999999999999</v>
      </c>
      <c r="D35" s="3"/>
      <c r="E35" s="3"/>
      <c r="F35" s="3"/>
      <c r="G35" s="10">
        <v>1134.7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2:7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2:72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</row>
    <row r="38" spans="2:7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2:7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2:7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2:7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2:7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2:7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2:7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2:7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2:7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2:7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2:7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3:7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3:7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3:7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3:7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3:7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</row>
    <row r="54" spans="3:7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3:7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3:7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</row>
    <row r="57" spans="3:7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</row>
    <row r="58" spans="3:7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3:7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</row>
    <row r="60" spans="3:7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3:7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</row>
    <row r="62" spans="3:7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</row>
    <row r="63" spans="3:7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</row>
    <row r="64" spans="3:7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</row>
    <row r="65" spans="3:7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</row>
    <row r="66" spans="3:7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</row>
    <row r="67" spans="3:7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</row>
    <row r="68" spans="3:7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</row>
    <row r="69" spans="3:7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</row>
    <row r="70" spans="3:7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</row>
    <row r="71" spans="3:7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</row>
    <row r="72" spans="3:7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</row>
    <row r="73" spans="3:7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</row>
    <row r="74" spans="3:7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</row>
    <row r="75" spans="3:7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</row>
    <row r="76" spans="3:7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</row>
    <row r="77" spans="3:7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</row>
    <row r="78" spans="3:7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</row>
    <row r="79" spans="3:7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</row>
    <row r="80" spans="3:7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</row>
    <row r="81" spans="3:7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3:7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3:7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3:7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3:7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3:7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3:7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8" spans="3:7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3:7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3:7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3:7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3:7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3:7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3:7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</row>
    <row r="95" spans="3:7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</row>
    <row r="96" spans="3:7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</row>
    <row r="97" spans="3:7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</row>
    <row r="98" spans="3:7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</row>
    <row r="99" spans="3:7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</row>
    <row r="100" spans="3:7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</row>
    <row r="101" spans="3:7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</row>
    <row r="102" spans="3:7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</row>
    <row r="103" spans="3:7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</row>
    <row r="104" spans="3:7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</row>
    <row r="105" spans="3:7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</row>
    <row r="106" spans="3:7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</row>
    <row r="107" spans="3:7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</row>
    <row r="108" spans="3:7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</row>
    <row r="109" spans="3:7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</row>
    <row r="110" spans="3:7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</row>
    <row r="111" spans="3:7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</row>
    <row r="112" spans="3:7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</row>
    <row r="113" spans="3:7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</row>
    <row r="114" spans="3:7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</row>
    <row r="115" spans="3:7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</row>
    <row r="116" spans="3:7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</row>
    <row r="117" spans="3:7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</row>
    <row r="118" spans="3:7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</row>
    <row r="119" spans="3:7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</row>
    <row r="120" spans="3:7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</row>
    <row r="121" spans="3:7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</row>
    <row r="122" spans="3:7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</row>
    <row r="123" spans="3:7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</row>
    <row r="124" spans="3:7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</row>
    <row r="125" spans="3:7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</row>
    <row r="126" spans="3:7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</row>
    <row r="127" spans="3:7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</row>
    <row r="128" spans="3:7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</row>
    <row r="129" spans="3:7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</row>
    <row r="130" spans="3:7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</row>
    <row r="131" spans="3:7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</row>
    <row r="132" spans="3:7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</row>
    <row r="133" spans="3:7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</row>
    <row r="134" spans="3:7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</row>
    <row r="135" spans="3:7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</row>
    <row r="136" spans="3:7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</row>
    <row r="137" spans="3:7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</row>
    <row r="138" spans="3:7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</row>
    <row r="139" spans="3:7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</row>
    <row r="140" spans="3:7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</row>
    <row r="141" spans="3:7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</row>
    <row r="142" spans="3:7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</row>
    <row r="143" spans="3:7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</row>
    <row r="144" spans="3:7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</row>
    <row r="145" spans="3:7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</row>
    <row r="146" spans="3:7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</row>
    <row r="147" spans="3:7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</row>
    <row r="148" spans="3:7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</row>
    <row r="149" spans="3:7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</row>
    <row r="150" spans="3:7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</row>
    <row r="151" spans="3:7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</row>
    <row r="152" spans="3:7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</row>
    <row r="153" spans="3:7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</row>
    <row r="154" spans="3:7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</row>
    <row r="155" spans="3:7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</row>
    <row r="156" spans="3:7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</row>
    <row r="157" spans="3:7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</row>
    <row r="158" spans="3:7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</row>
    <row r="159" spans="3:7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</row>
    <row r="160" spans="3:7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</row>
    <row r="161" spans="3:7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</row>
    <row r="162" spans="3:7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</row>
    <row r="163" spans="3:7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</row>
    <row r="164" spans="3:7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</row>
    <row r="165" spans="3:7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</row>
    <row r="166" spans="3:7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</row>
    <row r="167" spans="3:7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</row>
    <row r="168" spans="3:7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</row>
    <row r="169" spans="3:7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</row>
    <row r="170" spans="3:7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</row>
    <row r="171" spans="3:7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</row>
    <row r="172" spans="3:7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</row>
    <row r="173" spans="3:7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</row>
    <row r="174" spans="3:7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</row>
    <row r="175" spans="3:7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</row>
    <row r="176" spans="3:7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</row>
    <row r="177" spans="3:7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</row>
    <row r="178" spans="3:7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</row>
    <row r="179" spans="3:7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</row>
    <row r="180" spans="3:7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</row>
    <row r="181" spans="3:7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</row>
    <row r="182" spans="3:7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</row>
    <row r="183" spans="3:7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</row>
    <row r="184" spans="3:7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</row>
    <row r="185" spans="3:7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</row>
    <row r="186" spans="3:7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</row>
    <row r="187" spans="3:7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</row>
    <row r="188" spans="3:7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</row>
    <row r="189" spans="3:7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</row>
    <row r="190" spans="3:7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</row>
    <row r="191" spans="3:7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</row>
    <row r="192" spans="3:7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</row>
    <row r="193" spans="3:7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</row>
    <row r="194" spans="3:7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</row>
    <row r="195" spans="3:7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</row>
    <row r="196" spans="3:7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</row>
    <row r="197" spans="3:7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</row>
    <row r="198" spans="3:7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</row>
    <row r="199" spans="3:7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</row>
    <row r="200" spans="3:7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</row>
    <row r="201" spans="3:7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</row>
    <row r="202" spans="3:7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</row>
    <row r="203" spans="3:7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</row>
    <row r="204" spans="3:7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</row>
    <row r="205" spans="3:7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</row>
    <row r="206" spans="3:7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</row>
    <row r="207" spans="3:7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</row>
    <row r="208" spans="3:7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</row>
    <row r="209" spans="3:7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</row>
    <row r="210" spans="3:7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</row>
    <row r="211" spans="3:7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</row>
    <row r="212" spans="3:7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</row>
    <row r="213" spans="3:7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</row>
    <row r="214" spans="3:7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</row>
    <row r="215" spans="3:7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</row>
    <row r="216" spans="3:7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</row>
    <row r="217" spans="3:7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</row>
    <row r="218" spans="3:7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</row>
    <row r="219" spans="3:7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</row>
    <row r="220" spans="3:7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</row>
    <row r="221" spans="3:7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</row>
    <row r="222" spans="3:7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</row>
    <row r="223" spans="3:7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</row>
    <row r="224" spans="3:7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</row>
    <row r="225" spans="3:7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</row>
    <row r="226" spans="3:7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</row>
    <row r="227" spans="3:7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</row>
    <row r="228" spans="3:7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</row>
    <row r="229" spans="3:7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</row>
    <row r="230" spans="3:7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</row>
    <row r="231" spans="3:7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</row>
    <row r="232" spans="3:7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</row>
    <row r="233" spans="3:7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</row>
    <row r="234" spans="3:7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</row>
    <row r="235" spans="3:7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</row>
    <row r="236" spans="3:7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</row>
    <row r="237" spans="3:7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</row>
    <row r="238" spans="3:7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</row>
    <row r="239" spans="3:7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</row>
    <row r="240" spans="3:7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</row>
    <row r="241" spans="3:7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</row>
    <row r="242" spans="3:7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</row>
    <row r="243" spans="3:7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</row>
    <row r="244" spans="3:7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</row>
    <row r="245" spans="3:7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</row>
    <row r="246" spans="3:7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</row>
    <row r="247" spans="3:7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</row>
    <row r="248" spans="3:7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</row>
    <row r="249" spans="3:7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</row>
    <row r="250" spans="3:7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</row>
    <row r="251" spans="3:7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</row>
    <row r="252" spans="3:7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</row>
    <row r="253" spans="3:7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</row>
    <row r="254" spans="3:7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</row>
    <row r="255" spans="3:7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</row>
    <row r="256" spans="3:7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</row>
    <row r="257" spans="3:7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</row>
    <row r="258" spans="3:7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</row>
    <row r="259" spans="3:7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</row>
    <row r="260" spans="3:7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</row>
    <row r="261" spans="3:7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</row>
    <row r="262" spans="3:7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</row>
    <row r="263" spans="3:7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</row>
    <row r="264" spans="3:7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</row>
    <row r="265" spans="3:7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</row>
    <row r="266" spans="3:7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</row>
    <row r="267" spans="3:7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</row>
    <row r="268" spans="3:7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</row>
    <row r="269" spans="3:7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</row>
    <row r="270" spans="3:7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</row>
    <row r="271" spans="3:7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</row>
    <row r="272" spans="3:7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</row>
    <row r="273" spans="3:7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</row>
    <row r="274" spans="3:7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</row>
    <row r="275" spans="3:7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</row>
    <row r="276" spans="3:7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</row>
    <row r="277" spans="3:7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</row>
    <row r="278" spans="3:7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</row>
    <row r="279" spans="3:7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</row>
    <row r="280" spans="3:7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</row>
    <row r="281" spans="3:7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</row>
    <row r="282" spans="3:7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</row>
    <row r="283" spans="3:7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</row>
    <row r="284" spans="3:7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</row>
    <row r="285" spans="3:72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</row>
    <row r="286" spans="3:72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</row>
    <row r="287" spans="3:72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</row>
    <row r="288" spans="3:72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</row>
    <row r="289" spans="3:72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</row>
    <row r="290" spans="3:72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</row>
    <row r="291" spans="3:72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</row>
    <row r="292" spans="3:72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</row>
    <row r="293" spans="3:72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</row>
    <row r="294" spans="3:72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</row>
    <row r="295" spans="3:72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</row>
    <row r="296" spans="3:72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</row>
    <row r="297" spans="3:72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</row>
    <row r="298" spans="3:72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</row>
    <row r="299" spans="3:72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</row>
    <row r="300" spans="3:72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</row>
    <row r="301" spans="3:72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</row>
    <row r="302" spans="3:72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</row>
    <row r="303" spans="3:72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</row>
    <row r="304" spans="3:72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</row>
    <row r="305" spans="3:72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</row>
    <row r="306" spans="3:72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</row>
    <row r="307" spans="3:72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</row>
    <row r="308" spans="3:72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</row>
    <row r="309" spans="3:72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</row>
    <row r="310" spans="3:72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</row>
    <row r="311" spans="3:72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</row>
    <row r="312" spans="3:72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</row>
    <row r="313" spans="3:72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</row>
    <row r="314" spans="3:72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</row>
    <row r="315" spans="3:72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</row>
    <row r="316" spans="3:72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</row>
    <row r="317" spans="3:72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</row>
    <row r="318" spans="3:72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</row>
    <row r="319" spans="3:72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</row>
    <row r="320" spans="3:72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</row>
    <row r="321" spans="3:72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</row>
    <row r="322" spans="3:72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</row>
    <row r="323" spans="3:72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</row>
    <row r="324" spans="3:72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</row>
    <row r="325" spans="3:72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</row>
    <row r="326" spans="3:72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</row>
    <row r="327" spans="3:72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</row>
    <row r="328" spans="3:72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</row>
    <row r="329" spans="3:72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</row>
    <row r="330" spans="3:72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</row>
    <row r="331" spans="3:72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</row>
    <row r="332" spans="3:72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</row>
    <row r="333" spans="3:72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</row>
    <row r="334" spans="3:72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</row>
    <row r="335" spans="3:72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</row>
    <row r="336" spans="3:72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</row>
    <row r="337" spans="3:72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</row>
    <row r="338" spans="3:72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</row>
    <row r="339" spans="3:72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</row>
    <row r="340" spans="3:72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</row>
    <row r="341" spans="3:72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</row>
    <row r="342" spans="3:72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</row>
    <row r="343" spans="3:72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</row>
    <row r="344" spans="3:72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</row>
    <row r="345" spans="3:72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</row>
    <row r="346" spans="3:72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</row>
    <row r="347" spans="3:72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</row>
    <row r="348" spans="3:72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</row>
    <row r="349" spans="3:72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</row>
    <row r="350" spans="3:72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</row>
    <row r="351" spans="3:72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</row>
    <row r="352" spans="3:72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</row>
    <row r="353" spans="3:72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</row>
    <row r="354" spans="3:72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</row>
    <row r="355" spans="3:72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</row>
    <row r="356" spans="3:72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</row>
    <row r="357" spans="3:72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</row>
    <row r="358" spans="3:72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</row>
    <row r="359" spans="3:72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</row>
    <row r="360" spans="3:72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</row>
    <row r="361" spans="3:72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</row>
    <row r="362" spans="3:72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</row>
    <row r="363" spans="3:72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</row>
    <row r="364" spans="3:72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</row>
    <row r="365" spans="3:72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</row>
    <row r="366" spans="3:72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</row>
    <row r="367" spans="3:72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</row>
    <row r="368" spans="3:72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</row>
    <row r="369" spans="3:72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</row>
    <row r="370" spans="3:72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</row>
    <row r="371" spans="3:72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</row>
    <row r="372" spans="3:72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</row>
    <row r="373" spans="3:72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</row>
    <row r="374" spans="3:72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</row>
    <row r="375" spans="3:72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</row>
    <row r="376" spans="3:72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</row>
    <row r="377" spans="3:72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</row>
    <row r="378" spans="3:72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</row>
    <row r="379" spans="3:72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</row>
    <row r="380" spans="3:72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</row>
    <row r="381" spans="3:72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</row>
    <row r="382" spans="3:72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</row>
    <row r="383" spans="3:72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</row>
    <row r="384" spans="3:72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</row>
    <row r="385" spans="3:72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</row>
    <row r="386" spans="3:72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</row>
    <row r="387" spans="3:72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</row>
    <row r="388" spans="3:72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</row>
    <row r="389" spans="3:72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</row>
    <row r="390" spans="3:72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</row>
    <row r="391" spans="3:72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</row>
    <row r="392" spans="3:72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</row>
    <row r="393" spans="3:72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</row>
    <row r="394" spans="3:72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</row>
    <row r="395" spans="3:72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</row>
    <row r="396" spans="3:72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</row>
    <row r="397" spans="3:72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</row>
    <row r="398" spans="3:72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</row>
  </sheetData>
  <hyperlinks>
    <hyperlink ref="A1" location="Main!A1" display="Main" xr:uid="{1E083FE3-C2F3-45A7-982C-7B7A92DD04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2025-03-14T13:42:43Z</dcterms:created>
  <dcterms:modified xsi:type="dcterms:W3CDTF">2025-09-02T17:23:52Z</dcterms:modified>
</cp:coreProperties>
</file>