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4A6FE7D-8F72-4444-8032-AC4BD4D6E82D}" xr6:coauthVersionLast="47" xr6:coauthVersionMax="47" xr10:uidLastSave="{00000000-0000-0000-0000-000000000000}"/>
  <bookViews>
    <workbookView xWindow="225" yWindow="1950" windowWidth="38175" windowHeight="15240" xr2:uid="{C42A3123-EC18-4E9E-AA0A-1C921C0157F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J35" i="3"/>
  <c r="J34" i="3"/>
  <c r="J33" i="3"/>
  <c r="I35" i="3"/>
  <c r="I34" i="3"/>
  <c r="I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J32" i="3"/>
  <c r="J31" i="3"/>
  <c r="J30" i="3"/>
  <c r="J29" i="3"/>
  <c r="J28" i="3"/>
  <c r="J27" i="3"/>
  <c r="J26" i="3"/>
  <c r="I32" i="3"/>
  <c r="I31" i="3"/>
  <c r="I30" i="3"/>
  <c r="I29" i="3"/>
  <c r="I28" i="3"/>
  <c r="I27" i="3"/>
  <c r="I26" i="3"/>
  <c r="J9" i="3"/>
  <c r="J11" i="3" s="1"/>
  <c r="J15" i="3" s="1"/>
  <c r="J17" i="3" s="1"/>
  <c r="J19" i="3" s="1"/>
  <c r="J21" i="3" s="1"/>
  <c r="J23" i="3" s="1"/>
  <c r="H9" i="3"/>
  <c r="H11" i="3" s="1"/>
  <c r="H15" i="3" s="1"/>
  <c r="H17" i="3" s="1"/>
  <c r="H19" i="3" s="1"/>
  <c r="H21" i="3" s="1"/>
  <c r="H23" i="3" s="1"/>
  <c r="G9" i="3"/>
  <c r="G11" i="3" s="1"/>
  <c r="G15" i="3" s="1"/>
  <c r="G17" i="3" s="1"/>
  <c r="G19" i="3" s="1"/>
  <c r="G21" i="3" s="1"/>
  <c r="G23" i="3" s="1"/>
  <c r="F9" i="3"/>
  <c r="F11" i="3" s="1"/>
  <c r="F15" i="3" s="1"/>
  <c r="F17" i="3" s="1"/>
  <c r="F19" i="3" s="1"/>
  <c r="F21" i="3" s="1"/>
  <c r="F23" i="3" s="1"/>
  <c r="E9" i="3"/>
  <c r="E11" i="3" s="1"/>
  <c r="E15" i="3" s="1"/>
  <c r="E17" i="3" s="1"/>
  <c r="E19" i="3" s="1"/>
  <c r="E21" i="3" s="1"/>
  <c r="E23" i="3" s="1"/>
  <c r="D9" i="3"/>
  <c r="D11" i="3" s="1"/>
  <c r="D15" i="3" s="1"/>
  <c r="D17" i="3" s="1"/>
  <c r="D19" i="3" s="1"/>
  <c r="D21" i="3" s="1"/>
  <c r="D23" i="3" s="1"/>
  <c r="C9" i="3"/>
  <c r="C11" i="3" s="1"/>
  <c r="C15" i="3" s="1"/>
  <c r="C17" i="3" s="1"/>
  <c r="C19" i="3" s="1"/>
  <c r="C21" i="3" s="1"/>
  <c r="C23" i="3" s="1"/>
  <c r="I9" i="3"/>
  <c r="I11" i="3" s="1"/>
  <c r="I15" i="3" s="1"/>
  <c r="I17" i="3" s="1"/>
  <c r="I19" i="3" s="1"/>
  <c r="I21" i="3" s="1"/>
  <c r="I23" i="3" s="1"/>
  <c r="H7" i="1"/>
  <c r="H5" i="1"/>
  <c r="H4" i="1"/>
</calcChain>
</file>

<file path=xl/sharedStrings.xml><?xml version="1.0" encoding="utf-8"?>
<sst xmlns="http://schemas.openxmlformats.org/spreadsheetml/2006/main" count="50" uniqueCount="46">
  <si>
    <t xml:space="preserve">Steve Madden </t>
  </si>
  <si>
    <t>SHOO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</si>
  <si>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</si>
  <si>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</si>
  <si>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</si>
  <si>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</si>
  <si>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</si>
  <si>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</si>
  <si>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</si>
  <si>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</si>
  <si>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</si>
  <si>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</si>
  <si>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</si>
  <si>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</si>
  <si>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</si>
  <si>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</si>
  <si>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</si>
  <si>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</si>
  <si>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</si>
  <si>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Net Sales</t>
  </si>
  <si>
    <t>Financing fee Income</t>
  </si>
  <si>
    <t>Revenue</t>
  </si>
  <si>
    <t>COGS</t>
  </si>
  <si>
    <t>Gross Profit</t>
  </si>
  <si>
    <t>Operating Expenses</t>
  </si>
  <si>
    <t>Change in Contingent Payment</t>
  </si>
  <si>
    <t>Impairment of Intangibles</t>
  </si>
  <si>
    <t>Operating Income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</si>
  <si>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</si>
  <si>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</si>
  <si>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</si>
  <si>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</si>
  <si>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</si>
  <si>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</si>
  <si>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</si>
  <si>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Wholesale Footwear</t>
  </si>
  <si>
    <t>Wholesale Accessoires/Appereal</t>
  </si>
  <si>
    <t>DTC</t>
  </si>
  <si>
    <t>Licensing</t>
  </si>
  <si>
    <t>Wholesale Footwear Growth</t>
  </si>
  <si>
    <t>Wholesale A&amp;A Growth</t>
  </si>
  <si>
    <t>DTC Growth</t>
  </si>
  <si>
    <t>Licensing Growth</t>
  </si>
  <si>
    <t>Net Sales Growth</t>
  </si>
  <si>
    <t>Financing Growth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</si>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</sst>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AB1-7857-4044-9F1A-EB10836B53BE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2</v>
      </c>
      <c r="G2" s="2" t="s">
        <v>4</v>
      </c>
      <c r="H2" s="2">
        <v>37.49</v>
      </c>
    </row>
    <row r="3" spans="1:9" x14ac:dyDescent="0.2">
      <c r="G3" s="2" t="s">
        <v>5</v>
      </c>
      <c r="H3" s="3">
        <v>72.191023999999999</v>
      </c>
      <c r="I3" s="4" t="s">
        <v>10</v>
      </c>
    </row>
    <row r="4" spans="1:9" x14ac:dyDescent="0.2">
      <c r="B4" s="2" t="s">
        <v>1</v>
      </c>
      <c r="G4" s="2" t="s">
        <v>6</v>
      </c>
      <c r="H4" s="3">
        <f>+H2*H3</f>
        <v>2706.44148976</v>
      </c>
    </row>
    <row r="5" spans="1:9" x14ac:dyDescent="0.2">
      <c r="B5" s="2" t="s">
        <v>3</v>
      </c>
      <c r="G5" s="2" t="s">
        <v>7</v>
      </c>
      <c r="H5" s="3">
        <f>139.414+11.064</f>
        <v>150.47799999999998</v>
      </c>
      <c r="I5" s="4" t="s">
        <v>10</v>
      </c>
    </row>
    <row r="6" spans="1:9" x14ac:dyDescent="0.2">
      <c r="G6" s="2" t="s">
        <v>8</v>
      </c>
      <c r="H6" s="3">
        <v>0</v>
      </c>
      <c r="I6" s="4" t="s">
        <v>10</v>
      </c>
    </row>
    <row r="7" spans="1:9" x14ac:dyDescent="0.2">
      <c r="G7" s="2" t="s">
        <v>9</v>
      </c>
      <c r="H7" s="3">
        <f>+H4-H5+H6</f>
        <v>2555.9634897599999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77DD-45C1-4275-B957-315A1F685854}">
  <dimension ref="A1:CJ461"/>
  <sheetViews>
    <sheetView zoomScale="200" zoomScaleNormal="2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0.5703125" style="2" bestFit="1" customWidth="1"/>
    <col min="3" max="16384" width="9.140625" style="2"/>
  </cols>
  <sheetData>
    <row r="1" spans="1:88" x14ac:dyDescent="0.2">
      <c r="A1" s="5" t="s">
        <v>11</v>
      </c>
    </row>
    <row r="2" spans="1:8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88" x14ac:dyDescent="0.2">
      <c r="B3" s="2" t="s">
        <v>35</v>
      </c>
      <c r="C3" s="3"/>
      <c r="D3" s="3"/>
      <c r="E3" s="3">
        <v>306.05799999999999</v>
      </c>
      <c r="F3" s="3"/>
      <c r="G3" s="3"/>
      <c r="H3" s="3"/>
      <c r="I3" s="3">
        <v>299.315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 x14ac:dyDescent="0.2">
      <c r="B4" s="2" t="s">
        <v>36</v>
      </c>
      <c r="C4" s="3"/>
      <c r="D4" s="3"/>
      <c r="E4" s="3">
        <v>127.395</v>
      </c>
      <c r="F4" s="3"/>
      <c r="G4" s="3"/>
      <c r="H4" s="3"/>
      <c r="I4" s="3">
        <v>196.4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 x14ac:dyDescent="0.2">
      <c r="B5" s="2" t="s">
        <v>37</v>
      </c>
      <c r="C5" s="3"/>
      <c r="D5" s="3"/>
      <c r="E5" s="3">
        <v>116.193</v>
      </c>
      <c r="F5" s="3"/>
      <c r="G5" s="3"/>
      <c r="H5" s="3"/>
      <c r="I5" s="3">
        <v>125.455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 x14ac:dyDescent="0.2">
      <c r="B6" s="2" t="s">
        <v>38</v>
      </c>
      <c r="C6" s="3"/>
      <c r="D6" s="3"/>
      <c r="E6" s="3">
        <v>2.8860000000000001</v>
      </c>
      <c r="F6" s="3"/>
      <c r="G6" s="3"/>
      <c r="H6" s="3"/>
      <c r="I6" s="3">
        <v>3.5049999999999999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 x14ac:dyDescent="0.2">
      <c r="B7" s="2" t="s">
        <v>19</v>
      </c>
      <c r="C7" s="3"/>
      <c r="D7" s="3"/>
      <c r="E7" s="3">
        <v>549.846</v>
      </c>
      <c r="F7" s="3"/>
      <c r="G7" s="3"/>
      <c r="H7" s="3"/>
      <c r="I7" s="3">
        <v>621.16999999999996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 x14ac:dyDescent="0.2">
      <c r="B8" s="2" t="s">
        <v>20</v>
      </c>
      <c r="C8" s="3"/>
      <c r="D8" s="3"/>
      <c r="E8" s="3">
        <v>2.8860000000000001</v>
      </c>
      <c r="F8" s="3"/>
      <c r="G8" s="3"/>
      <c r="H8" s="3"/>
      <c r="I8" s="3">
        <v>3.5049999999999999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 x14ac:dyDescent="0.2">
      <c r="B9" s="1" t="s">
        <v>21</v>
      </c>
      <c r="C9" s="6">
        <f t="shared" ref="C9:H9" si="0">+C7+C8</f>
        <v>0</v>
      </c>
      <c r="D9" s="6">
        <f t="shared" si="0"/>
        <v>0</v>
      </c>
      <c r="E9" s="6">
        <f t="shared" si="0"/>
        <v>552.73199999999997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>+I7+I8</f>
        <v>624.67499999999995</v>
      </c>
      <c r="J9" s="6">
        <f t="shared" ref="J9" si="1">+J7+J8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 x14ac:dyDescent="0.2">
      <c r="B10" s="2" t="s">
        <v>22</v>
      </c>
      <c r="C10" s="3"/>
      <c r="D10" s="3"/>
      <c r="E10" s="3">
        <v>320.10700000000003</v>
      </c>
      <c r="F10" s="3"/>
      <c r="G10" s="3"/>
      <c r="H10" s="3"/>
      <c r="I10" s="3">
        <v>365.13099999999997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x14ac:dyDescent="0.2">
      <c r="B11" s="2" t="s">
        <v>23</v>
      </c>
      <c r="C11" s="3">
        <f t="shared" ref="C11:H11" si="2">+C9-C10</f>
        <v>0</v>
      </c>
      <c r="D11" s="3">
        <f t="shared" si="2"/>
        <v>0</v>
      </c>
      <c r="E11" s="3">
        <f t="shared" si="2"/>
        <v>232.62499999999994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>+I9-I10</f>
        <v>259.54399999999998</v>
      </c>
      <c r="J11" s="3">
        <f t="shared" ref="J11" si="3">+J9-J10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x14ac:dyDescent="0.2">
      <c r="B12" s="2" t="s">
        <v>24</v>
      </c>
      <c r="C12" s="3"/>
      <c r="D12" s="3"/>
      <c r="E12" s="3">
        <v>149.887</v>
      </c>
      <c r="F12" s="3"/>
      <c r="G12" s="3"/>
      <c r="H12" s="3"/>
      <c r="I12" s="3">
        <v>178.91499999999999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 x14ac:dyDescent="0.2">
      <c r="B13" s="2" t="s">
        <v>25</v>
      </c>
      <c r="C13" s="3"/>
      <c r="D13" s="3"/>
      <c r="E13" s="3">
        <v>0</v>
      </c>
      <c r="F13" s="3"/>
      <c r="G13" s="3"/>
      <c r="H13" s="3"/>
      <c r="I13" s="3">
        <v>-2.5840000000000001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 x14ac:dyDescent="0.2">
      <c r="B14" s="2" t="s">
        <v>26</v>
      </c>
      <c r="C14" s="3"/>
      <c r="D14" s="3"/>
      <c r="E14" s="3">
        <v>0</v>
      </c>
      <c r="F14" s="3"/>
      <c r="G14" s="3"/>
      <c r="H14" s="3"/>
      <c r="I14" s="3">
        <v>8.6349999999999998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 x14ac:dyDescent="0.2">
      <c r="B15" s="2" t="s">
        <v>27</v>
      </c>
      <c r="C15" s="3">
        <f t="shared" ref="C15:H15" si="4">+C11-SUM(C12:C14)</f>
        <v>0</v>
      </c>
      <c r="D15" s="3">
        <f t="shared" si="4"/>
        <v>0</v>
      </c>
      <c r="E15" s="3">
        <f t="shared" si="4"/>
        <v>82.737999999999943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+I11-SUM(I12:I14)</f>
        <v>74.578000000000003</v>
      </c>
      <c r="J15" s="3">
        <f t="shared" ref="J15" si="5">+J11-SUM(J12:J14)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x14ac:dyDescent="0.2">
      <c r="B16" s="2" t="s">
        <v>28</v>
      </c>
      <c r="C16" s="3"/>
      <c r="D16" s="3"/>
      <c r="E16" s="3">
        <v>1.9219999999999999</v>
      </c>
      <c r="F16" s="3"/>
      <c r="G16" s="3"/>
      <c r="H16" s="3"/>
      <c r="I16" s="3">
        <v>1.4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2:88" x14ac:dyDescent="0.2">
      <c r="B17" s="2" t="s">
        <v>29</v>
      </c>
      <c r="C17" s="3">
        <f t="shared" ref="C17:H17" si="6">+C15+C16</f>
        <v>0</v>
      </c>
      <c r="D17" s="3">
        <f t="shared" si="6"/>
        <v>0</v>
      </c>
      <c r="E17" s="3">
        <f t="shared" si="6"/>
        <v>84.65999999999994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>+I15+I16</f>
        <v>75.978000000000009</v>
      </c>
      <c r="J17" s="3">
        <f t="shared" ref="J17" si="7">+J15+J16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2:88" x14ac:dyDescent="0.2">
      <c r="B18" s="2" t="s">
        <v>30</v>
      </c>
      <c r="C18" s="3"/>
      <c r="D18" s="3"/>
      <c r="E18" s="3">
        <v>19.552</v>
      </c>
      <c r="F18" s="3"/>
      <c r="G18" s="3"/>
      <c r="H18" s="3"/>
      <c r="I18" s="3">
        <v>19.39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2:88" x14ac:dyDescent="0.2">
      <c r="B19" s="2" t="s">
        <v>31</v>
      </c>
      <c r="C19" s="3">
        <f t="shared" ref="C19:H19" si="8">+C17-C18</f>
        <v>0</v>
      </c>
      <c r="D19" s="3">
        <f t="shared" si="8"/>
        <v>0</v>
      </c>
      <c r="E19" s="3">
        <f t="shared" si="8"/>
        <v>65.107999999999947</v>
      </c>
      <c r="F19" s="3">
        <f t="shared" si="8"/>
        <v>0</v>
      </c>
      <c r="G19" s="3">
        <f t="shared" si="8"/>
        <v>0</v>
      </c>
      <c r="H19" s="3">
        <f t="shared" si="8"/>
        <v>0</v>
      </c>
      <c r="I19" s="3">
        <f>+I17-I18</f>
        <v>56.588000000000008</v>
      </c>
      <c r="J19" s="3">
        <f t="shared" ref="J19" si="9">+J17-J18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x14ac:dyDescent="0.2">
      <c r="B20" s="2" t="s">
        <v>32</v>
      </c>
      <c r="C20" s="3"/>
      <c r="D20" s="3"/>
      <c r="E20" s="3">
        <v>0.69499999999999995</v>
      </c>
      <c r="F20" s="3"/>
      <c r="G20" s="3"/>
      <c r="H20" s="3"/>
      <c r="I20" s="3">
        <v>1.31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x14ac:dyDescent="0.2">
      <c r="B21" s="2" t="s">
        <v>33</v>
      </c>
      <c r="C21" s="3">
        <f t="shared" ref="C21:H21" si="10">+C19-C20</f>
        <v>0</v>
      </c>
      <c r="D21" s="3">
        <f t="shared" si="10"/>
        <v>0</v>
      </c>
      <c r="E21" s="3">
        <f t="shared" si="10"/>
        <v>64.412999999999954</v>
      </c>
      <c r="F21" s="3">
        <f t="shared" si="10"/>
        <v>0</v>
      </c>
      <c r="G21" s="3">
        <f t="shared" si="10"/>
        <v>0</v>
      </c>
      <c r="H21" s="3">
        <f t="shared" si="10"/>
        <v>0</v>
      </c>
      <c r="I21" s="3">
        <f>+I19-I20</f>
        <v>55.278000000000006</v>
      </c>
      <c r="J21" s="3">
        <f t="shared" ref="J21" si="11">+J19-J20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x14ac:dyDescent="0.2">
      <c r="B23" s="2" t="s">
        <v>34</v>
      </c>
      <c r="C23" s="7" t="e">
        <f t="shared" ref="C23:D23" si="12">+C21/C24</f>
        <v>#DIV/0!</v>
      </c>
      <c r="D23" s="7" t="e">
        <f t="shared" si="12"/>
        <v>#DIV/0!</v>
      </c>
      <c r="E23" s="7">
        <f>+E21/E24</f>
        <v>0.88305937512852439</v>
      </c>
      <c r="F23" s="7" t="e">
        <f t="shared" ref="F23:J23" si="13">+F21/F24</f>
        <v>#DIV/0!</v>
      </c>
      <c r="G23" s="7" t="e">
        <f t="shared" si="13"/>
        <v>#DIV/0!</v>
      </c>
      <c r="H23" s="7" t="e">
        <f t="shared" si="13"/>
        <v>#DIV/0!</v>
      </c>
      <c r="I23" s="7">
        <f t="shared" si="13"/>
        <v>0.78069655113973402</v>
      </c>
      <c r="J23" s="7" t="e">
        <f t="shared" si="13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x14ac:dyDescent="0.2">
      <c r="B24" s="2" t="s">
        <v>5</v>
      </c>
      <c r="C24" s="3"/>
      <c r="D24" s="3"/>
      <c r="E24" s="3">
        <v>72.942999999999998</v>
      </c>
      <c r="F24" s="3"/>
      <c r="G24" s="3"/>
      <c r="H24" s="3"/>
      <c r="I24" s="3">
        <v>70.805999999999997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x14ac:dyDescent="0.2">
      <c r="B26" s="2" t="s">
        <v>39</v>
      </c>
      <c r="C26" s="3"/>
      <c r="D26" s="3"/>
      <c r="E26" s="3"/>
      <c r="F26" s="3"/>
      <c r="G26" s="8" t="e">
        <f t="shared" ref="G26:H32" si="14">+G3/C3-1</f>
        <v>#DIV/0!</v>
      </c>
      <c r="H26" s="8" t="e">
        <f t="shared" si="14"/>
        <v>#DIV/0!</v>
      </c>
      <c r="I26" s="8">
        <f>+I3/E3-1</f>
        <v>-2.2031771755680274E-2</v>
      </c>
      <c r="J26" s="8" t="e">
        <f t="shared" ref="J26:J32" si="15">+J3/F3-1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x14ac:dyDescent="0.2">
      <c r="B27" s="2" t="s">
        <v>40</v>
      </c>
      <c r="C27" s="3"/>
      <c r="D27" s="3"/>
      <c r="E27" s="3"/>
      <c r="F27" s="3"/>
      <c r="G27" s="8" t="e">
        <f t="shared" si="14"/>
        <v>#DIV/0!</v>
      </c>
      <c r="H27" s="8" t="e">
        <f t="shared" si="14"/>
        <v>#DIV/0!</v>
      </c>
      <c r="I27" s="8">
        <f t="shared" ref="I27:I32" si="16">+I4/E4-1</f>
        <v>0.54166176066564642</v>
      </c>
      <c r="J27" s="8" t="e">
        <f t="shared" si="15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x14ac:dyDescent="0.2">
      <c r="B28" s="2" t="s">
        <v>41</v>
      </c>
      <c r="C28" s="3"/>
      <c r="D28" s="3"/>
      <c r="E28" s="3"/>
      <c r="F28" s="3"/>
      <c r="G28" s="8" t="e">
        <f t="shared" si="14"/>
        <v>#DIV/0!</v>
      </c>
      <c r="H28" s="8" t="e">
        <f t="shared" si="14"/>
        <v>#DIV/0!</v>
      </c>
      <c r="I28" s="8">
        <f t="shared" si="16"/>
        <v>7.9712202972640256E-2</v>
      </c>
      <c r="J28" s="8" t="e">
        <f t="shared" si="15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x14ac:dyDescent="0.2">
      <c r="B29" s="2" t="s">
        <v>42</v>
      </c>
      <c r="C29" s="3"/>
      <c r="D29" s="3"/>
      <c r="E29" s="3"/>
      <c r="F29" s="3"/>
      <c r="G29" s="8" t="e">
        <f t="shared" si="14"/>
        <v>#DIV/0!</v>
      </c>
      <c r="H29" s="8" t="e">
        <f t="shared" si="14"/>
        <v>#DIV/0!</v>
      </c>
      <c r="I29" s="8">
        <f t="shared" si="16"/>
        <v>0.21448371448371439</v>
      </c>
      <c r="J29" s="8" t="e">
        <f t="shared" si="15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x14ac:dyDescent="0.2">
      <c r="B30" s="2" t="s">
        <v>43</v>
      </c>
      <c r="C30" s="3"/>
      <c r="D30" s="3"/>
      <c r="E30" s="3"/>
      <c r="F30" s="3"/>
      <c r="G30" s="8" t="e">
        <f t="shared" si="14"/>
        <v>#DIV/0!</v>
      </c>
      <c r="H30" s="8" t="e">
        <f t="shared" si="14"/>
        <v>#DIV/0!</v>
      </c>
      <c r="I30" s="8">
        <f t="shared" si="16"/>
        <v>0.12971632056975935</v>
      </c>
      <c r="J30" s="8" t="e">
        <f t="shared" si="15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x14ac:dyDescent="0.2">
      <c r="B31" s="2" t="s">
        <v>44</v>
      </c>
      <c r="C31" s="3"/>
      <c r="D31" s="3"/>
      <c r="E31" s="3"/>
      <c r="F31" s="3"/>
      <c r="G31" s="8" t="e">
        <f t="shared" si="14"/>
        <v>#DIV/0!</v>
      </c>
      <c r="H31" s="8" t="e">
        <f t="shared" si="14"/>
        <v>#DIV/0!</v>
      </c>
      <c r="I31" s="8">
        <f t="shared" si="16"/>
        <v>0.21448371448371439</v>
      </c>
      <c r="J31" s="8" t="e">
        <f t="shared" si="15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x14ac:dyDescent="0.2">
      <c r="B32" s="2" t="s">
        <v>45</v>
      </c>
      <c r="C32" s="3"/>
      <c r="D32" s="3"/>
      <c r="E32" s="3"/>
      <c r="F32" s="3"/>
      <c r="G32" s="8" t="e">
        <f t="shared" si="14"/>
        <v>#DIV/0!</v>
      </c>
      <c r="H32" s="8" t="e">
        <f t="shared" si="14"/>
        <v>#DIV/0!</v>
      </c>
      <c r="I32" s="8">
        <f t="shared" si="16"/>
        <v>0.13015891969345006</v>
      </c>
      <c r="J32" s="8" t="e">
        <f t="shared" si="15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3:88" x14ac:dyDescent="0.2">
      <c r="C33" s="8" t="e">
        <f t="shared" ref="C33:H33" si="17">+C11/C9</f>
        <v>#DIV/0!</v>
      </c>
      <c r="D33" s="8" t="e">
        <f t="shared" si="17"/>
        <v>#DIV/0!</v>
      </c>
      <c r="E33" s="8">
        <f t="shared" si="17"/>
        <v>0.42086399918948053</v>
      </c>
      <c r="F33" s="8" t="e">
        <f t="shared" si="17"/>
        <v>#DIV/0!</v>
      </c>
      <c r="G33" s="8" t="e">
        <f t="shared" si="17"/>
        <v>#DIV/0!</v>
      </c>
      <c r="H33" s="8" t="e">
        <f t="shared" si="17"/>
        <v>#DIV/0!</v>
      </c>
      <c r="I33" s="8">
        <f>+I11/I9</f>
        <v>0.41548645295553688</v>
      </c>
      <c r="J33" s="8" t="e">
        <f>+J11/J9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3:88" x14ac:dyDescent="0.2">
      <c r="C34" s="8" t="e">
        <f t="shared" ref="C34:H34" si="18">+C15/C9</f>
        <v>#DIV/0!</v>
      </c>
      <c r="D34" s="8" t="e">
        <f t="shared" si="18"/>
        <v>#DIV/0!</v>
      </c>
      <c r="E34" s="8">
        <f t="shared" si="18"/>
        <v>0.14968918028990533</v>
      </c>
      <c r="F34" s="8" t="e">
        <f t="shared" si="18"/>
        <v>#DIV/0!</v>
      </c>
      <c r="G34" s="8" t="e">
        <f t="shared" si="18"/>
        <v>#DIV/0!</v>
      </c>
      <c r="H34" s="8" t="e">
        <f t="shared" si="18"/>
        <v>#DIV/0!</v>
      </c>
      <c r="I34" s="8">
        <f>+I15/I9</f>
        <v>0.11938688117821268</v>
      </c>
      <c r="J34" s="8" t="e">
        <f>+J15/J9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3:88" x14ac:dyDescent="0.2">
      <c r="C35" s="8" t="e">
        <f t="shared" ref="C35:H35" si="19">+C18/C17</f>
        <v>#DIV/0!</v>
      </c>
      <c r="D35" s="8" t="e">
        <f t="shared" si="19"/>
        <v>#DIV/0!</v>
      </c>
      <c r="E35" s="8">
        <f t="shared" si="19"/>
        <v>0.23094731868651092</v>
      </c>
      <c r="F35" s="8" t="e">
        <f t="shared" si="19"/>
        <v>#DIV/0!</v>
      </c>
      <c r="G35" s="8" t="e">
        <f t="shared" si="19"/>
        <v>#DIV/0!</v>
      </c>
      <c r="H35" s="8" t="e">
        <f t="shared" si="19"/>
        <v>#DIV/0!</v>
      </c>
      <c r="I35" s="8">
        <f>+I18/I17</f>
        <v>0.25520545421042934</v>
      </c>
      <c r="J35" s="8" t="e">
        <f>+J18/J17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3:8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3:8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3:8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3:8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3:8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3:8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3:8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3:8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3:8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3:8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3:8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3:8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3:8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3:8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3:8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3:8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3:8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3:8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3:8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3:8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3:8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3:8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3:8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3:8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3:8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3:8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3:8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3:8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3:8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3:8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3:8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3:8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3:8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3:8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3:8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3:8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3:8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3:8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3:8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3:8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3:8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3:8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3:8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3:8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3:8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3:8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3:8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3:8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3:8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3:8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3:8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3:8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3:8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3:8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3:8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3:8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3:8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3:8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3:8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3:8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3:8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3:8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3:8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3:8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3:8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3:8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3:8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3:8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3:8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3:8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3:8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3:8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3:8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3:8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3:8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3:8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3:8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3:8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3:8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3:8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3:8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3:8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3:8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3:8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3:8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3:8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3:8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3:8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3:8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3:8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3:8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3:8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3:8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3:8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3:8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3:8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3:8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3:8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3:8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3:8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3:8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3:8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3:8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3:8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3:8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3:8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3:8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3:8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3:8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3:8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3:8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3:8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3:8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3:8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3:8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3:8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3:8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3:8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3:8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3:8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3:8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3:8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3:8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3:8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3:8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3:8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3:8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3:8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3:8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3:8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3:8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3:8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3:8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3:8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3:8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3:8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3:8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3:8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3:8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3:8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3:8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3:8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3:8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3:8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3:8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3:8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3:8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3:8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3:8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3:8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</row>
    <row r="186" spans="3:8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</row>
    <row r="187" spans="3:8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</row>
    <row r="188" spans="3:8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</row>
    <row r="189" spans="3:8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</row>
    <row r="190" spans="3:8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</row>
    <row r="191" spans="3:8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</row>
    <row r="192" spans="3:8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</row>
    <row r="193" spans="3:8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</row>
    <row r="194" spans="3:8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</row>
    <row r="195" spans="3:8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</row>
    <row r="196" spans="3:8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</row>
    <row r="197" spans="3:8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3:8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</row>
    <row r="199" spans="3:8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</row>
    <row r="200" spans="3:8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</row>
    <row r="201" spans="3:8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</row>
    <row r="202" spans="3:8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</row>
    <row r="203" spans="3:8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</row>
    <row r="204" spans="3:8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</row>
    <row r="205" spans="3:8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</row>
    <row r="206" spans="3:8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</row>
    <row r="207" spans="3:8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</row>
    <row r="208" spans="3:8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</row>
    <row r="209" spans="3:8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</row>
    <row r="210" spans="3:8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</row>
    <row r="211" spans="3:8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</row>
    <row r="212" spans="3:8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</row>
    <row r="213" spans="3:8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</row>
    <row r="214" spans="3:8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</row>
    <row r="215" spans="3:8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</row>
    <row r="216" spans="3:8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</row>
    <row r="217" spans="3:8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</row>
    <row r="218" spans="3:8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</row>
    <row r="219" spans="3:8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</row>
    <row r="220" spans="3:8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</row>
    <row r="221" spans="3:8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</row>
    <row r="222" spans="3:8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</row>
    <row r="223" spans="3:8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</row>
    <row r="224" spans="3:8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</row>
    <row r="225" spans="3:8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</row>
    <row r="226" spans="3:8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</row>
    <row r="227" spans="3:8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</row>
    <row r="228" spans="3:8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</row>
    <row r="229" spans="3:8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</row>
    <row r="230" spans="3:8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</row>
    <row r="231" spans="3:8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</row>
    <row r="232" spans="3:8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</row>
    <row r="233" spans="3:8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</row>
    <row r="234" spans="3:8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</row>
    <row r="235" spans="3:8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</row>
    <row r="236" spans="3:8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</row>
    <row r="237" spans="3:8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</row>
    <row r="238" spans="3:8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</row>
    <row r="239" spans="3:8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</row>
    <row r="240" spans="3:8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</row>
    <row r="241" spans="3:8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</row>
    <row r="242" spans="3:8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</row>
    <row r="243" spans="3:8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</row>
    <row r="244" spans="3:8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</row>
    <row r="245" spans="3:8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</row>
    <row r="246" spans="3:8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</row>
    <row r="247" spans="3:8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</row>
    <row r="248" spans="3:8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</row>
    <row r="249" spans="3:8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</row>
    <row r="250" spans="3:8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</row>
    <row r="251" spans="3:8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</row>
    <row r="252" spans="3:8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</row>
    <row r="253" spans="3:8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</row>
    <row r="254" spans="3:8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</row>
    <row r="255" spans="3:8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</row>
    <row r="256" spans="3:8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</row>
    <row r="257" spans="3:8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</row>
    <row r="258" spans="3:8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</row>
    <row r="259" spans="3:8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</row>
    <row r="260" spans="3:8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</row>
    <row r="261" spans="3:8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</row>
    <row r="262" spans="3:8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</row>
    <row r="263" spans="3:8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</row>
    <row r="264" spans="3:8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</row>
    <row r="265" spans="3:8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</row>
    <row r="266" spans="3:8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</row>
    <row r="267" spans="3:8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</row>
    <row r="268" spans="3:8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</row>
    <row r="269" spans="3:8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</row>
    <row r="270" spans="3:8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</row>
    <row r="271" spans="3:8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</row>
    <row r="272" spans="3:8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</row>
    <row r="273" spans="3:8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</row>
    <row r="274" spans="3:8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</row>
    <row r="275" spans="3:8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</row>
    <row r="276" spans="3:8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</row>
    <row r="277" spans="3:8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</row>
    <row r="278" spans="3:8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</row>
    <row r="279" spans="3:8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</row>
    <row r="280" spans="3:8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</row>
    <row r="281" spans="3:8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</row>
    <row r="282" spans="3:8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</row>
    <row r="283" spans="3:8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</row>
    <row r="284" spans="3:8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</row>
    <row r="285" spans="3:8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</row>
    <row r="286" spans="3:8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</row>
    <row r="287" spans="3:8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</row>
    <row r="288" spans="3:8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</row>
    <row r="289" spans="3:8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</row>
    <row r="290" spans="3:8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</row>
    <row r="291" spans="3:8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</row>
    <row r="292" spans="3:8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</row>
    <row r="293" spans="3:8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</row>
    <row r="294" spans="3:8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</row>
    <row r="295" spans="3:8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</row>
    <row r="296" spans="3:8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</row>
    <row r="297" spans="3:8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</row>
    <row r="298" spans="3:8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</row>
    <row r="299" spans="3:8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</row>
    <row r="300" spans="3:8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</row>
    <row r="301" spans="3:8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</row>
    <row r="302" spans="3:8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</row>
    <row r="303" spans="3:8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</row>
    <row r="304" spans="3:8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</row>
    <row r="305" spans="3:8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</row>
    <row r="306" spans="3:8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</row>
    <row r="307" spans="3:8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</row>
    <row r="308" spans="3:8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</row>
    <row r="309" spans="3:8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</row>
    <row r="310" spans="3:8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</row>
    <row r="311" spans="3:8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</row>
    <row r="312" spans="3:8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</row>
    <row r="313" spans="3:8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</row>
    <row r="314" spans="3:8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</row>
    <row r="315" spans="3:8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</row>
    <row r="316" spans="3:8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</row>
    <row r="317" spans="3:8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</row>
    <row r="318" spans="3:8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</row>
    <row r="319" spans="3:8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</row>
    <row r="320" spans="3:8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</row>
    <row r="321" spans="3:8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</row>
    <row r="322" spans="3:8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</row>
    <row r="323" spans="3:8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</row>
    <row r="324" spans="3:8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</row>
    <row r="325" spans="3:8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</row>
    <row r="326" spans="3:8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</row>
    <row r="327" spans="3:8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</row>
    <row r="328" spans="3:8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</row>
    <row r="329" spans="3:8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</row>
    <row r="330" spans="3:8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</row>
    <row r="331" spans="3:8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</row>
    <row r="332" spans="3:8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</row>
    <row r="333" spans="3:8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</row>
    <row r="334" spans="3:8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</row>
    <row r="335" spans="3:8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</row>
    <row r="336" spans="3:8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</row>
    <row r="337" spans="3:8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</row>
    <row r="338" spans="3:8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</row>
    <row r="339" spans="3:8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</row>
    <row r="340" spans="3:8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</row>
    <row r="341" spans="3:8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</row>
    <row r="342" spans="3:8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</row>
    <row r="343" spans="3:8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</row>
    <row r="344" spans="3:8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</row>
    <row r="345" spans="3:8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</row>
    <row r="346" spans="3:8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</row>
    <row r="347" spans="3:8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</row>
    <row r="348" spans="3:8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</row>
    <row r="349" spans="3:8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</row>
    <row r="350" spans="3:8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</row>
    <row r="351" spans="3:8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</row>
    <row r="352" spans="3:8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</row>
    <row r="353" spans="3:8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</row>
    <row r="354" spans="3:8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</row>
    <row r="355" spans="3:8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</row>
    <row r="356" spans="3:8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</row>
    <row r="357" spans="3:8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</row>
    <row r="358" spans="3:8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</row>
    <row r="359" spans="3:8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</row>
    <row r="360" spans="3:8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</row>
    <row r="361" spans="3:8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</row>
    <row r="362" spans="3:8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</row>
    <row r="363" spans="3:8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</row>
    <row r="364" spans="3:8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</row>
    <row r="365" spans="3:8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</row>
    <row r="366" spans="3:8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</row>
    <row r="367" spans="3:8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</row>
    <row r="368" spans="3:8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</row>
    <row r="369" spans="3:8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</row>
    <row r="370" spans="3:8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</row>
    <row r="371" spans="3:8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</row>
    <row r="372" spans="3:8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</row>
    <row r="373" spans="3:8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</row>
    <row r="374" spans="3:8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</row>
    <row r="375" spans="3:8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</row>
    <row r="376" spans="3:8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</row>
    <row r="377" spans="3:8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</row>
    <row r="378" spans="3:8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</row>
    <row r="379" spans="3:8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</row>
    <row r="380" spans="3:8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</row>
    <row r="381" spans="3:8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</row>
    <row r="382" spans="3:8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</row>
    <row r="383" spans="3:8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</row>
    <row r="384" spans="3:8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</row>
    <row r="385" spans="3:8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</row>
    <row r="386" spans="3:8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</row>
    <row r="387" spans="3:8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</row>
    <row r="388" spans="3:8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</row>
    <row r="389" spans="3:8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</row>
    <row r="390" spans="3:8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</row>
    <row r="391" spans="3:8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</row>
    <row r="392" spans="3:8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</row>
    <row r="393" spans="3:8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</row>
    <row r="394" spans="3:8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</row>
    <row r="395" spans="3:8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</row>
    <row r="396" spans="3:8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</row>
    <row r="397" spans="3:8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</row>
    <row r="398" spans="3:8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</row>
    <row r="399" spans="3:8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</row>
    <row r="400" spans="3:8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</row>
    <row r="401" spans="3:8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</row>
    <row r="402" spans="3:8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</row>
    <row r="403" spans="3:8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</row>
    <row r="404" spans="3:8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</row>
    <row r="405" spans="3:8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</row>
    <row r="406" spans="3:8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</row>
    <row r="407" spans="3:8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</row>
    <row r="408" spans="3:8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</row>
    <row r="409" spans="3:8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</row>
    <row r="410" spans="3:8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</row>
    <row r="411" spans="3:8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</row>
    <row r="412" spans="3:8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</row>
    <row r="413" spans="3:8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</row>
    <row r="414" spans="3:8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</row>
    <row r="415" spans="3:8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</row>
    <row r="416" spans="3:8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</row>
    <row r="417" spans="3:8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</row>
    <row r="418" spans="3:8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</row>
    <row r="419" spans="3:8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</row>
    <row r="420" spans="3:8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</row>
    <row r="421" spans="3:8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</row>
    <row r="422" spans="3:8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</row>
    <row r="423" spans="3:8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</row>
    <row r="424" spans="3:8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</row>
    <row r="425" spans="3:8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</row>
    <row r="426" spans="3:8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</row>
    <row r="427" spans="3:8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</row>
    <row r="428" spans="3:8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</row>
    <row r="429" spans="3:8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</row>
    <row r="430" spans="3:8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</row>
    <row r="431" spans="3:8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</row>
    <row r="432" spans="3:8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</row>
    <row r="433" spans="3:8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</row>
    <row r="434" spans="3:8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</row>
    <row r="435" spans="3:8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</row>
    <row r="436" spans="3:8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</row>
    <row r="437" spans="3:8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</row>
    <row r="438" spans="3:8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</row>
    <row r="439" spans="3:8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</row>
    <row r="440" spans="3:8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</row>
    <row r="441" spans="3:8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</row>
    <row r="442" spans="3:8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</row>
    <row r="443" spans="3:8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</row>
    <row r="444" spans="3:8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</row>
    <row r="445" spans="3:8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</row>
    <row r="446" spans="3:8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</row>
    <row r="447" spans="3:8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</row>
    <row r="448" spans="3:8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</row>
    <row r="449" spans="3:8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</row>
    <row r="450" spans="3:8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</row>
    <row r="451" spans="3:8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</row>
    <row r="452" spans="3:8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</row>
    <row r="453" spans="3:8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</row>
    <row r="454" spans="3:8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</row>
    <row r="455" spans="3:8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</row>
    <row r="456" spans="3:8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</row>
    <row r="457" spans="3:8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</row>
    <row r="458" spans="3:8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</row>
    <row r="459" spans="3:8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</row>
    <row r="460" spans="3:8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</row>
    <row r="461" spans="3:8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</row>
  </sheetData>
  <hyperlinks>
    <hyperlink ref="A1" location="Main!A1" display="Main" xr:uid="{BFD90EE3-8DE2-456F-AC26-AAA1541B64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2025-02-05T13:40:00Z</dcterms:created>
  <dcterms:modified xsi:type="dcterms:W3CDTF">2025-09-02T17:26:09Z</dcterms:modified>
</cp:coreProperties>
</file>