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2D312F7C-E36B-487E-B328-A23C1DF419F6}" xr6:coauthVersionLast="47" xr6:coauthVersionMax="47" xr10:uidLastSave="{00000000-0000-0000-0000-000000000000}"/>
  <bookViews>
    <workbookView xWindow="225" yWindow="1950" windowWidth="38175" windowHeight="15240" xr2:uid="{C81D1CBC-96B8-4154-B447-A9A1A7A2C710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4" i="2" l="1"/>
  <c r="C26" i="2" s="1"/>
  <c r="I37" i="2"/>
  <c r="F35" i="2"/>
  <c r="E35" i="2"/>
  <c r="D35" i="2"/>
  <c r="C35" i="2"/>
  <c r="F34" i="2"/>
  <c r="E34" i="2"/>
  <c r="D34" i="2"/>
  <c r="C34" i="2"/>
  <c r="F33" i="2"/>
  <c r="E33" i="2"/>
  <c r="D33" i="2"/>
  <c r="C33" i="2"/>
  <c r="J35" i="2"/>
  <c r="J34" i="2"/>
  <c r="J33" i="2"/>
  <c r="H35" i="2"/>
  <c r="G35" i="2"/>
  <c r="H34" i="2"/>
  <c r="G34" i="2"/>
  <c r="H33" i="2"/>
  <c r="G33" i="2"/>
  <c r="H32" i="2"/>
  <c r="G32" i="2"/>
  <c r="H31" i="2"/>
  <c r="G31" i="2"/>
  <c r="H30" i="2"/>
  <c r="G30" i="2"/>
  <c r="H29" i="2"/>
  <c r="G29" i="2"/>
  <c r="J32" i="2"/>
  <c r="J31" i="2"/>
  <c r="J30" i="2"/>
  <c r="J29" i="2"/>
  <c r="I36" i="2"/>
  <c r="I35" i="2"/>
  <c r="I34" i="2"/>
  <c r="I33" i="2"/>
  <c r="I32" i="2"/>
  <c r="I31" i="2"/>
  <c r="I30" i="2"/>
  <c r="I29" i="2"/>
  <c r="J13" i="2"/>
  <c r="J16" i="2" s="1"/>
  <c r="J20" i="2" s="1"/>
  <c r="J22" i="2" s="1"/>
  <c r="J24" i="2" s="1"/>
  <c r="J26" i="2" s="1"/>
  <c r="H13" i="2"/>
  <c r="H16" i="2" s="1"/>
  <c r="H20" i="2" s="1"/>
  <c r="H22" i="2" s="1"/>
  <c r="H24" i="2" s="1"/>
  <c r="H26" i="2" s="1"/>
  <c r="G13" i="2"/>
  <c r="G16" i="2" s="1"/>
  <c r="G20" i="2" s="1"/>
  <c r="G22" i="2" s="1"/>
  <c r="G24" i="2" s="1"/>
  <c r="G26" i="2" s="1"/>
  <c r="F13" i="2"/>
  <c r="F16" i="2" s="1"/>
  <c r="F20" i="2" s="1"/>
  <c r="F22" i="2" s="1"/>
  <c r="F24" i="2" s="1"/>
  <c r="F26" i="2" s="1"/>
  <c r="E13" i="2"/>
  <c r="E16" i="2" s="1"/>
  <c r="E20" i="2" s="1"/>
  <c r="E22" i="2" s="1"/>
  <c r="E24" i="2" s="1"/>
  <c r="E26" i="2" s="1"/>
  <c r="D13" i="2"/>
  <c r="D16" i="2" s="1"/>
  <c r="D20" i="2" s="1"/>
  <c r="D22" i="2" s="1"/>
  <c r="D24" i="2" s="1"/>
  <c r="D26" i="2" s="1"/>
  <c r="C13" i="2"/>
  <c r="C16" i="2" s="1"/>
  <c r="C20" i="2" s="1"/>
  <c r="C22" i="2" s="1"/>
  <c r="I13" i="2"/>
  <c r="I16" i="2" s="1"/>
  <c r="I20" i="2" s="1"/>
  <c r="I22" i="2" s="1"/>
  <c r="I24" i="2" s="1"/>
  <c r="I26" i="2" s="1"/>
  <c r="I7" i="1"/>
  <c r="I5" i="1"/>
  <c r="I8" i="1" s="1"/>
  <c r="I38" i="2" l="1"/>
  <c r="C36" i="2"/>
  <c r="D36" i="2"/>
  <c r="E36" i="2"/>
  <c r="F36" i="2"/>
  <c r="G36" i="2"/>
  <c r="J37" i="2"/>
  <c r="H36" i="2"/>
  <c r="J38" i="2"/>
  <c r="C37" i="2"/>
  <c r="D37" i="2"/>
  <c r="E37" i="2"/>
  <c r="J36" i="2"/>
  <c r="F37" i="2"/>
  <c r="G37" i="2"/>
  <c r="H37" i="2"/>
  <c r="C38" i="2"/>
  <c r="D38" i="2"/>
  <c r="E38" i="2"/>
  <c r="F38" i="2"/>
  <c r="G38" i="2"/>
  <c r="H38" i="2"/>
</calcChain>
</file>

<file path=xl/sharedStrings.xml><?xml version="1.0" encoding="utf-8"?>
<sst xmlns="http://schemas.openxmlformats.org/spreadsheetml/2006/main" count="68" uniqueCount="64">
  <si>
    <t>Turning Point Brands</t>
  </si>
  <si>
    <t>Shares</t>
  </si>
  <si>
    <t>Price</t>
  </si>
  <si>
    <t>MC</t>
  </si>
  <si>
    <t>Cash</t>
  </si>
  <si>
    <t>Debt</t>
  </si>
  <si>
    <t>EV</t>
  </si>
  <si>
    <t>Q224</t>
  </si>
  <si>
    <t>numbers in mio USD</t>
  </si>
  <si>
    <t>TPB</t>
  </si>
  <si>
    <t>Q324</t>
  </si>
  <si>
    <t>IR</t>
  </si>
  <si>
    <t>Main</t>
  </si>
  <si>
    <t>Q123</t>
  </si>
  <si>
    <t>Q223</t>
  </si>
  <si>
    <t>Q323</t>
  </si>
  <si>
    <t>Q423</t>
  </si>
  <si>
    <t>Q124</t>
  </si>
  <si>
    <t>Q424</t>
  </si>
  <si>
    <t>Revenue</t>
  </si>
  <si>
    <t>COGS</t>
  </si>
  <si>
    <t>Gross Profit</t>
  </si>
  <si>
    <t>Net Income to Company</t>
  </si>
  <si>
    <t>EPS</t>
  </si>
  <si>
    <t>SG&amp;A</t>
  </si>
  <si>
    <t>Other Operating Expenses</t>
  </si>
  <si>
    <t>Operating Income</t>
  </si>
  <si>
    <t>Interest Expense</t>
  </si>
  <si>
    <t>Investment Loss</t>
  </si>
  <si>
    <t>Gain on extinguishment of debt</t>
  </si>
  <si>
    <t>Pretax Income</t>
  </si>
  <si>
    <t>Tax Expense</t>
  </si>
  <si>
    <t>Net Income</t>
  </si>
  <si>
    <t>Minority Shares</t>
  </si>
  <si>
    <t>Zig-Zag Revenue</t>
  </si>
  <si>
    <t>Stokers Revenue</t>
  </si>
  <si>
    <t xml:space="preserve">Creative Distribution Solution </t>
  </si>
  <si>
    <t>Gross Profit Zig Zag</t>
  </si>
  <si>
    <t>Gross Profit Stokers</t>
  </si>
  <si>
    <t xml:space="preserve">Gross Profit Distribution Solution </t>
  </si>
  <si>
    <t>Zig Zag Growth</t>
  </si>
  <si>
    <t>Stokers Growth</t>
  </si>
  <si>
    <t>Distribution Solution Growth</t>
  </si>
  <si>
    <t>Revenue Growth</t>
  </si>
  <si>
    <t xml:space="preserve">Zig Zag Gross Margin </t>
  </si>
  <si>
    <t xml:space="preserve">Stokers Gross Margin </t>
  </si>
  <si>
    <t>Distribution Solution Gross Margin</t>
  </si>
  <si>
    <t xml:space="preserve">Gross Margin </t>
  </si>
  <si>
    <t xml:space="preserve">Operating Margin </t>
  </si>
  <si>
    <t>Tax Rate</t>
  </si>
  <si>
    <t>Domestic Revenue</t>
  </si>
  <si>
    <t>Foreign Revenue</t>
  </si>
  <si>
    <t>Segments</t>
  </si>
  <si>
    <t>% of Rev</t>
  </si>
  <si>
    <t>Products</t>
  </si>
  <si>
    <t>Zig Zag</t>
  </si>
  <si>
    <t>Stokers</t>
  </si>
  <si>
    <t xml:space="preserve">Distribution Solution </t>
  </si>
  <si>
    <t>Notes</t>
  </si>
  <si>
    <t>215.000 retail outlets</t>
  </si>
  <si>
    <t>smoking accessoires, consumables</t>
  </si>
  <si>
    <t>Zig Zag founded 1879</t>
  </si>
  <si>
    <t>moist snuff, chewing tobacco</t>
  </si>
  <si>
    <t>B2B distrubution soultions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</si>
</sst>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;\(#,##0.0\)"/>
    <numFmt numFmtId="165" formatCode="#,##0.00;\(#,##0.00\)"/>
  </numFmts>
  <fonts count="8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  <font>
      <u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25">
    <xf numFmtId="0" fontId="0" fillId="0" borderId="0" xfId="0"/>
    <xf numFmtId="0" fontId="4" fillId="0" borderId="0" xfId="0" applyFont="1"/>
    <xf numFmtId="0" fontId="1" fillId="0" borderId="0" xfId="0" applyFont="1"/>
    <xf numFmtId="164" fontId="1" fillId="0" borderId="0" xfId="0" applyNumberFormat="1" applyFont="1"/>
    <xf numFmtId="0" fontId="5" fillId="0" borderId="0" xfId="2" applyFont="1"/>
    <xf numFmtId="0" fontId="1" fillId="0" borderId="0" xfId="0" applyFont="1" applyAlignment="1">
      <alignment horizontal="right"/>
    </xf>
    <xf numFmtId="0" fontId="6" fillId="0" borderId="1" xfId="0" applyFont="1" applyBorder="1"/>
    <xf numFmtId="0" fontId="6" fillId="0" borderId="5" xfId="0" applyFont="1" applyBorder="1"/>
    <xf numFmtId="0" fontId="6" fillId="0" borderId="2" xfId="0" applyFont="1" applyBorder="1"/>
    <xf numFmtId="0" fontId="6" fillId="0" borderId="3" xfId="0" applyFont="1" applyBorder="1"/>
    <xf numFmtId="0" fontId="1" fillId="0" borderId="4" xfId="0" applyFont="1" applyBorder="1"/>
    <xf numFmtId="9" fontId="1" fillId="0" borderId="5" xfId="1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9" fontId="1" fillId="0" borderId="0" xfId="1" applyFont="1" applyBorder="1"/>
    <xf numFmtId="0" fontId="1" fillId="0" borderId="8" xfId="0" applyFont="1" applyBorder="1"/>
    <xf numFmtId="0" fontId="1" fillId="0" borderId="9" xfId="0" applyFont="1" applyBorder="1"/>
    <xf numFmtId="9" fontId="1" fillId="0" borderId="10" xfId="1" applyFont="1" applyBorder="1"/>
    <xf numFmtId="0" fontId="1" fillId="0" borderId="10" xfId="0" applyFont="1" applyBorder="1"/>
    <xf numFmtId="0" fontId="1" fillId="0" borderId="11" xfId="0" applyFont="1" applyBorder="1"/>
    <xf numFmtId="0" fontId="7" fillId="0" borderId="0" xfId="0" applyFont="1"/>
    <xf numFmtId="164" fontId="4" fillId="0" borderId="0" xfId="0" applyNumberFormat="1" applyFont="1"/>
    <xf numFmtId="165" fontId="1" fillId="0" borderId="0" xfId="0" applyNumberFormat="1" applyFont="1"/>
    <xf numFmtId="9" fontId="1" fillId="0" borderId="0" xfId="1" applyFont="1"/>
  </cellXfs>
  <cellStyles count="3">
    <cellStyle name="Hyperlink" xfId="2" builtinId="8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turningpointbrands.com/investor-relations/overview/default.asp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36FB96-90CB-4784-9B70-ACD36F5D1097}">
  <dimension ref="A1:J16"/>
  <sheetViews>
    <sheetView tabSelected="1" zoomScale="200" zoomScaleNormal="200" workbookViewId="0">
      <selection activeCell="A2" sqref="A2"/>
    </sheetView>
  </sheetViews>
  <sheetFormatPr defaultRowHeight="12.75" x14ac:dyDescent="0.2"/>
  <cols>
    <col min="1" max="1" width="4.5703125" style="2" customWidth="1"/>
    <col min="2" max="2" width="19.85546875" style="2" bestFit="1" customWidth="1"/>
    <col min="3" max="3" width="8.7109375" style="2" bestFit="1" customWidth="1"/>
    <col min="4" max="4" width="33.28515625" style="2" bestFit="1" customWidth="1"/>
    <col min="5" max="16384" width="9.140625" style="2"/>
  </cols>
  <sheetData>
    <row r="1" spans="1:10" x14ac:dyDescent="0.2">
      <c r="A1" s="1" t="s">
        <v>0</v>
      </c>
    </row>
    <row r="2" spans="1:10" x14ac:dyDescent="0.2">
      <c r="A2" s="2" t="s">
        <v>8</v>
      </c>
    </row>
    <row r="3" spans="1:10" x14ac:dyDescent="0.2">
      <c r="H3" s="2" t="s">
        <v>2</v>
      </c>
      <c r="I3" s="3">
        <v>69.63</v>
      </c>
    </row>
    <row r="4" spans="1:10" x14ac:dyDescent="0.2">
      <c r="B4" s="4" t="s">
        <v>11</v>
      </c>
      <c r="H4" s="2" t="s">
        <v>1</v>
      </c>
      <c r="I4" s="3">
        <v>17.697006999999999</v>
      </c>
      <c r="J4" s="5" t="s">
        <v>10</v>
      </c>
    </row>
    <row r="5" spans="1:10" x14ac:dyDescent="0.2">
      <c r="B5" s="2" t="s">
        <v>9</v>
      </c>
      <c r="H5" s="2" t="s">
        <v>3</v>
      </c>
      <c r="I5" s="3">
        <f>I3*I4</f>
        <v>1232.2425974099999</v>
      </c>
      <c r="J5" s="5"/>
    </row>
    <row r="6" spans="1:10" x14ac:dyDescent="0.2">
      <c r="H6" s="2" t="s">
        <v>4</v>
      </c>
      <c r="I6" s="3">
        <v>33.557000000000002</v>
      </c>
      <c r="J6" s="5" t="s">
        <v>10</v>
      </c>
    </row>
    <row r="7" spans="1:10" x14ac:dyDescent="0.2">
      <c r="B7" s="6" t="s">
        <v>52</v>
      </c>
      <c r="C7" s="7" t="s">
        <v>53</v>
      </c>
      <c r="D7" s="8" t="s">
        <v>54</v>
      </c>
      <c r="E7" s="9"/>
      <c r="H7" s="2" t="s">
        <v>5</v>
      </c>
      <c r="I7" s="3">
        <f>248.282+0</f>
        <v>248.28200000000001</v>
      </c>
      <c r="J7" s="5" t="s">
        <v>10</v>
      </c>
    </row>
    <row r="8" spans="1:10" x14ac:dyDescent="0.2">
      <c r="B8" s="10" t="s">
        <v>55</v>
      </c>
      <c r="C8" s="11">
        <v>0.4670081520967268</v>
      </c>
      <c r="D8" s="12" t="s">
        <v>60</v>
      </c>
      <c r="E8" s="13"/>
      <c r="H8" s="2" t="s">
        <v>6</v>
      </c>
      <c r="I8" s="3">
        <f>I5-I6+I7</f>
        <v>1446.9675974099998</v>
      </c>
    </row>
    <row r="9" spans="1:10" x14ac:dyDescent="0.2">
      <c r="B9" s="14" t="s">
        <v>56</v>
      </c>
      <c r="C9" s="15">
        <v>0.3917929878712707</v>
      </c>
      <c r="D9" s="2" t="s">
        <v>62</v>
      </c>
      <c r="E9" s="16"/>
      <c r="I9" s="3"/>
    </row>
    <row r="10" spans="1:10" x14ac:dyDescent="0.2">
      <c r="B10" s="17" t="s">
        <v>57</v>
      </c>
      <c r="C10" s="18">
        <v>0.14119886003200241</v>
      </c>
      <c r="D10" s="19" t="s">
        <v>63</v>
      </c>
      <c r="E10" s="20"/>
    </row>
    <row r="14" spans="1:10" x14ac:dyDescent="0.2">
      <c r="B14" s="21" t="s">
        <v>58</v>
      </c>
    </row>
    <row r="15" spans="1:10" x14ac:dyDescent="0.2">
      <c r="B15" s="2" t="s">
        <v>59</v>
      </c>
    </row>
    <row r="16" spans="1:10" x14ac:dyDescent="0.2">
      <c r="B16" s="2" t="s">
        <v>61</v>
      </c>
    </row>
  </sheetData>
  <hyperlinks>
    <hyperlink ref="B4" r:id="rId1" xr:uid="{93C15E35-3C53-4C8C-B6CD-35FBA1B9838E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67ADB-ACFA-4EB0-96C0-5F536B3183DD}">
  <dimension ref="A1:BD496"/>
  <sheetViews>
    <sheetView zoomScale="200" zoomScaleNormal="200" workbookViewId="0">
      <pane xSplit="2" ySplit="2" topLeftCell="F3" activePane="bottomRight" state="frozen"/>
      <selection pane="topRight" activeCell="C1" sqref="C1"/>
      <selection pane="bottomLeft" activeCell="A3" sqref="A3"/>
      <selection pane="bottomRight"/>
    </sheetView>
  </sheetViews>
  <sheetFormatPr defaultRowHeight="12.75" x14ac:dyDescent="0.2"/>
  <cols>
    <col min="1" max="1" width="5.42578125" style="2" bestFit="1" customWidth="1"/>
    <col min="2" max="2" width="30.28515625" style="2" customWidth="1"/>
    <col min="3" max="16384" width="9.140625" style="2"/>
  </cols>
  <sheetData>
    <row r="1" spans="1:56" x14ac:dyDescent="0.2">
      <c r="A1" s="4" t="s">
        <v>12</v>
      </c>
    </row>
    <row r="2" spans="1:56" x14ac:dyDescent="0.2">
      <c r="C2" s="5" t="s">
        <v>13</v>
      </c>
      <c r="D2" s="5" t="s">
        <v>14</v>
      </c>
      <c r="E2" s="5" t="s">
        <v>15</v>
      </c>
      <c r="F2" s="5" t="s">
        <v>16</v>
      </c>
      <c r="G2" s="5" t="s">
        <v>17</v>
      </c>
      <c r="H2" s="5" t="s">
        <v>7</v>
      </c>
      <c r="I2" s="5" t="s">
        <v>10</v>
      </c>
      <c r="J2" s="5" t="s">
        <v>18</v>
      </c>
    </row>
    <row r="3" spans="1:56" x14ac:dyDescent="0.2">
      <c r="B3" s="2" t="s">
        <v>50</v>
      </c>
      <c r="C3" s="3">
        <v>93.86</v>
      </c>
      <c r="D3" s="3">
        <v>98.120999999999995</v>
      </c>
      <c r="E3" s="3">
        <v>93.533000000000001</v>
      </c>
      <c r="F3" s="3"/>
      <c r="G3" s="3">
        <v>89.91</v>
      </c>
      <c r="H3" s="3">
        <v>100.119</v>
      </c>
      <c r="I3" s="3">
        <v>97.634</v>
      </c>
      <c r="J3" s="3"/>
      <c r="K3" s="3"/>
      <c r="L3" s="3"/>
      <c r="M3" s="3"/>
    </row>
    <row r="4" spans="1:56" x14ac:dyDescent="0.2">
      <c r="B4" s="2" t="s">
        <v>51</v>
      </c>
      <c r="C4" s="3">
        <v>7.0960000000000001</v>
      </c>
      <c r="D4" s="3">
        <v>7.4740000000000002</v>
      </c>
      <c r="E4" s="3">
        <v>8.1890000000000001</v>
      </c>
      <c r="F4" s="3"/>
      <c r="G4" s="3">
        <v>7.1479999999999997</v>
      </c>
      <c r="H4" s="3">
        <v>8.3930000000000007</v>
      </c>
      <c r="I4" s="3">
        <v>7.9829999999999997</v>
      </c>
      <c r="J4" s="3"/>
      <c r="K4" s="3"/>
      <c r="L4" s="3"/>
      <c r="M4" s="3"/>
    </row>
    <row r="5" spans="1:56" x14ac:dyDescent="0.2">
      <c r="B5" s="2" t="s">
        <v>34</v>
      </c>
      <c r="C5" s="3">
        <v>41.887</v>
      </c>
      <c r="D5" s="3">
        <v>46.722000000000001</v>
      </c>
      <c r="E5" s="3">
        <v>46.753999999999998</v>
      </c>
      <c r="F5" s="3"/>
      <c r="G5" s="3">
        <v>46.697000000000003</v>
      </c>
      <c r="H5" s="3">
        <v>50.481999999999999</v>
      </c>
      <c r="I5" s="3">
        <v>49.323999999999998</v>
      </c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</row>
    <row r="6" spans="1:56" x14ac:dyDescent="0.2">
      <c r="B6" s="2" t="s">
        <v>35</v>
      </c>
      <c r="C6" s="3">
        <v>33.661999999999999</v>
      </c>
      <c r="D6" s="3">
        <v>36.055999999999997</v>
      </c>
      <c r="E6" s="3">
        <v>36.915999999999997</v>
      </c>
      <c r="F6" s="3"/>
      <c r="G6" s="3">
        <v>36.366999999999997</v>
      </c>
      <c r="H6" s="3">
        <v>42.743000000000002</v>
      </c>
      <c r="I6" s="3">
        <v>41.38</v>
      </c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</row>
    <row r="7" spans="1:56" x14ac:dyDescent="0.2">
      <c r="B7" s="2" t="s">
        <v>36</v>
      </c>
      <c r="C7" s="3">
        <v>25.407</v>
      </c>
      <c r="D7" s="3">
        <v>22.817</v>
      </c>
      <c r="E7" s="3">
        <v>18.052</v>
      </c>
      <c r="F7" s="3"/>
      <c r="G7" s="3">
        <v>13.994</v>
      </c>
      <c r="H7" s="3">
        <v>15.287000000000001</v>
      </c>
      <c r="I7" s="3">
        <v>14.913</v>
      </c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</row>
    <row r="8" spans="1:56" x14ac:dyDescent="0.2">
      <c r="B8" s="1" t="s">
        <v>19</v>
      </c>
      <c r="C8" s="22">
        <v>100.956</v>
      </c>
      <c r="D8" s="22">
        <v>105.595</v>
      </c>
      <c r="E8" s="22">
        <v>101.72199999999999</v>
      </c>
      <c r="F8" s="22"/>
      <c r="G8" s="22">
        <v>97.058000000000007</v>
      </c>
      <c r="H8" s="22">
        <v>108.512</v>
      </c>
      <c r="I8" s="22">
        <v>105.617</v>
      </c>
      <c r="J8" s="22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</row>
    <row r="9" spans="1:56" x14ac:dyDescent="0.2">
      <c r="B9" s="2" t="s">
        <v>20</v>
      </c>
      <c r="C9" s="3">
        <v>52.338999999999999</v>
      </c>
      <c r="D9" s="3">
        <v>53.116999999999997</v>
      </c>
      <c r="E9" s="3">
        <v>50.1</v>
      </c>
      <c r="F9" s="3"/>
      <c r="G9" s="3">
        <v>45.146000000000001</v>
      </c>
      <c r="H9" s="3">
        <v>54.670999999999999</v>
      </c>
      <c r="I9" s="3">
        <v>51.917999999999999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</row>
    <row r="10" spans="1:56" x14ac:dyDescent="0.2">
      <c r="B10" s="2" t="s">
        <v>37</v>
      </c>
      <c r="C10" s="3">
        <v>22.39</v>
      </c>
      <c r="D10" s="3">
        <v>26.422000000000001</v>
      </c>
      <c r="E10" s="3">
        <v>26.745000000000001</v>
      </c>
      <c r="F10" s="3"/>
      <c r="G10" s="3">
        <v>27.538</v>
      </c>
      <c r="H10" s="3">
        <v>26.872</v>
      </c>
      <c r="I10" s="3">
        <v>27.327000000000002</v>
      </c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</row>
    <row r="11" spans="1:56" x14ac:dyDescent="0.2">
      <c r="B11" s="2" t="s">
        <v>38</v>
      </c>
      <c r="C11" s="3">
        <v>19.465</v>
      </c>
      <c r="D11" s="3">
        <v>19.968</v>
      </c>
      <c r="E11" s="3">
        <v>20.571999999999999</v>
      </c>
      <c r="F11" s="3"/>
      <c r="G11" s="3">
        <v>20.815000000000001</v>
      </c>
      <c r="H11" s="3">
        <v>23.524000000000001</v>
      </c>
      <c r="I11" s="3">
        <v>23.071000000000002</v>
      </c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</row>
    <row r="12" spans="1:56" x14ac:dyDescent="0.2">
      <c r="B12" s="2" t="s">
        <v>39</v>
      </c>
      <c r="C12" s="3">
        <v>6.7619999999999996</v>
      </c>
      <c r="D12" s="3">
        <v>6.0880000000000001</v>
      </c>
      <c r="E12" s="3">
        <v>4.3049999999999997</v>
      </c>
      <c r="F12" s="3"/>
      <c r="G12" s="3">
        <v>3.5590000000000002</v>
      </c>
      <c r="H12" s="3">
        <v>3.4449999999999998</v>
      </c>
      <c r="I12" s="3">
        <v>3.3010000000000002</v>
      </c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1:56" x14ac:dyDescent="0.2">
      <c r="B13" s="2" t="s">
        <v>21</v>
      </c>
      <c r="C13" s="3">
        <f t="shared" ref="C13:J13" si="0">+C8-C9</f>
        <v>48.617000000000004</v>
      </c>
      <c r="D13" s="3">
        <f t="shared" si="0"/>
        <v>52.478000000000002</v>
      </c>
      <c r="E13" s="3">
        <f t="shared" si="0"/>
        <v>51.621999999999993</v>
      </c>
      <c r="F13" s="3">
        <f t="shared" si="0"/>
        <v>0</v>
      </c>
      <c r="G13" s="3">
        <f t="shared" si="0"/>
        <v>51.912000000000006</v>
      </c>
      <c r="H13" s="3">
        <f t="shared" si="0"/>
        <v>53.841000000000001</v>
      </c>
      <c r="I13" s="3">
        <f t="shared" si="0"/>
        <v>53.699000000000005</v>
      </c>
      <c r="J13" s="3">
        <f t="shared" si="0"/>
        <v>0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1:56" x14ac:dyDescent="0.2">
      <c r="B14" s="2" t="s">
        <v>24</v>
      </c>
      <c r="C14" s="3">
        <v>30.774999999999999</v>
      </c>
      <c r="D14" s="3">
        <v>31.933</v>
      </c>
      <c r="E14" s="3">
        <v>31.385000000000002</v>
      </c>
      <c r="F14" s="3"/>
      <c r="G14" s="3">
        <v>32.646000000000001</v>
      </c>
      <c r="H14" s="3">
        <v>32.753</v>
      </c>
      <c r="I14" s="3">
        <v>33.159999999999997</v>
      </c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</row>
    <row r="15" spans="1:56" x14ac:dyDescent="0.2">
      <c r="B15" s="2" t="s">
        <v>25</v>
      </c>
      <c r="C15" s="3">
        <v>0</v>
      </c>
      <c r="D15" s="3">
        <v>0</v>
      </c>
      <c r="E15" s="3">
        <v>0</v>
      </c>
      <c r="F15" s="3"/>
      <c r="G15" s="3">
        <v>0</v>
      </c>
      <c r="H15" s="3">
        <v>-1.6739999999999999</v>
      </c>
      <c r="I15" s="3">
        <v>0</v>
      </c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1:56" x14ac:dyDescent="0.2">
      <c r="B16" s="2" t="s">
        <v>26</v>
      </c>
      <c r="C16" s="3">
        <f t="shared" ref="C16:J16" si="1">+C13-SUM(C14:C15)</f>
        <v>17.842000000000006</v>
      </c>
      <c r="D16" s="3">
        <f t="shared" si="1"/>
        <v>20.545000000000002</v>
      </c>
      <c r="E16" s="3">
        <f t="shared" si="1"/>
        <v>20.236999999999991</v>
      </c>
      <c r="F16" s="3">
        <f t="shared" si="1"/>
        <v>0</v>
      </c>
      <c r="G16" s="3">
        <f t="shared" si="1"/>
        <v>19.266000000000005</v>
      </c>
      <c r="H16" s="3">
        <f t="shared" si="1"/>
        <v>22.762</v>
      </c>
      <c r="I16" s="3">
        <f t="shared" si="1"/>
        <v>20.539000000000009</v>
      </c>
      <c r="J16" s="3">
        <f t="shared" si="1"/>
        <v>0</v>
      </c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56" x14ac:dyDescent="0.2">
      <c r="B17" s="2" t="s">
        <v>27</v>
      </c>
      <c r="C17" s="3">
        <v>4.01</v>
      </c>
      <c r="D17" s="3">
        <v>4.0190000000000001</v>
      </c>
      <c r="E17" s="3">
        <v>3.984</v>
      </c>
      <c r="F17" s="3"/>
      <c r="G17" s="3">
        <v>3.4790000000000001</v>
      </c>
      <c r="H17" s="3">
        <v>2.9910000000000001</v>
      </c>
      <c r="I17" s="3">
        <v>3.7730000000000001</v>
      </c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</row>
    <row r="18" spans="2:56" x14ac:dyDescent="0.2">
      <c r="B18" s="2" t="s">
        <v>28</v>
      </c>
      <c r="C18" s="3">
        <v>4.7990000000000004</v>
      </c>
      <c r="D18" s="3">
        <v>4.08</v>
      </c>
      <c r="E18" s="3">
        <v>2.101</v>
      </c>
      <c r="F18" s="3"/>
      <c r="G18" s="3">
        <v>-0.11899999999999999</v>
      </c>
      <c r="H18" s="3">
        <v>2.4390000000000001</v>
      </c>
      <c r="I18" s="3">
        <v>-0.20300000000000001</v>
      </c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</row>
    <row r="19" spans="2:56" x14ac:dyDescent="0.2">
      <c r="B19" s="2" t="s">
        <v>29</v>
      </c>
      <c r="C19" s="3">
        <v>0.77700000000000002</v>
      </c>
      <c r="D19" s="3">
        <v>0.6</v>
      </c>
      <c r="E19" s="3">
        <v>0.48099999999999998</v>
      </c>
      <c r="F19" s="3"/>
      <c r="G19" s="3">
        <v>0</v>
      </c>
      <c r="H19" s="3">
        <v>0</v>
      </c>
      <c r="I19" s="3">
        <v>0</v>
      </c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</row>
    <row r="20" spans="2:56" x14ac:dyDescent="0.2">
      <c r="B20" s="2" t="s">
        <v>30</v>
      </c>
      <c r="C20" s="3">
        <f t="shared" ref="C20:H20" si="2">+C16-C17-C18+C19</f>
        <v>9.8100000000000041</v>
      </c>
      <c r="D20" s="3">
        <f t="shared" si="2"/>
        <v>13.046000000000003</v>
      </c>
      <c r="E20" s="3">
        <f t="shared" si="2"/>
        <v>14.632999999999994</v>
      </c>
      <c r="F20" s="3">
        <f t="shared" si="2"/>
        <v>0</v>
      </c>
      <c r="G20" s="3">
        <f t="shared" si="2"/>
        <v>15.906000000000006</v>
      </c>
      <c r="H20" s="3">
        <f t="shared" si="2"/>
        <v>17.332000000000001</v>
      </c>
      <c r="I20" s="3">
        <f>+I16-I17-I18+I19</f>
        <v>16.969000000000008</v>
      </c>
      <c r="J20" s="3">
        <f t="shared" ref="J20" si="3">+J16-J17-J18+J19</f>
        <v>0</v>
      </c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</row>
    <row r="21" spans="2:56" x14ac:dyDescent="0.2">
      <c r="B21" s="2" t="s">
        <v>31</v>
      </c>
      <c r="C21" s="3">
        <v>2.468</v>
      </c>
      <c r="D21" s="3">
        <v>3.3380000000000001</v>
      </c>
      <c r="E21" s="3">
        <v>3.7669999999999999</v>
      </c>
      <c r="F21" s="3"/>
      <c r="G21" s="3">
        <v>3.7269999999999999</v>
      </c>
      <c r="H21" s="3">
        <v>4.415</v>
      </c>
      <c r="I21" s="3">
        <v>4.601</v>
      </c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</row>
    <row r="22" spans="2:56" x14ac:dyDescent="0.2">
      <c r="B22" s="2" t="s">
        <v>32</v>
      </c>
      <c r="C22" s="3">
        <f t="shared" ref="C22:H22" si="4">+C20-C21</f>
        <v>7.3420000000000041</v>
      </c>
      <c r="D22" s="3">
        <f t="shared" si="4"/>
        <v>9.708000000000002</v>
      </c>
      <c r="E22" s="3">
        <f t="shared" si="4"/>
        <v>10.865999999999994</v>
      </c>
      <c r="F22" s="3">
        <f t="shared" si="4"/>
        <v>0</v>
      </c>
      <c r="G22" s="3">
        <f t="shared" si="4"/>
        <v>12.179000000000006</v>
      </c>
      <c r="H22" s="3">
        <f t="shared" si="4"/>
        <v>12.917000000000002</v>
      </c>
      <c r="I22" s="3">
        <f>+I20-I21</f>
        <v>12.368000000000009</v>
      </c>
      <c r="J22" s="3">
        <f t="shared" ref="J22" si="5">+J20-J21</f>
        <v>0</v>
      </c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</row>
    <row r="23" spans="2:56" x14ac:dyDescent="0.2">
      <c r="B23" s="2" t="s">
        <v>33</v>
      </c>
      <c r="C23" s="3">
        <v>-0.255</v>
      </c>
      <c r="D23" s="3">
        <v>-0.217</v>
      </c>
      <c r="E23" s="3">
        <v>3.5000000000000003E-2</v>
      </c>
      <c r="F23" s="3"/>
      <c r="G23" s="3">
        <v>0.16900000000000001</v>
      </c>
      <c r="H23" s="3">
        <v>-8.6999999999999994E-2</v>
      </c>
      <c r="I23" s="3">
        <v>-1.6E-2</v>
      </c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</row>
    <row r="24" spans="2:56" x14ac:dyDescent="0.2">
      <c r="B24" s="2" t="s">
        <v>22</v>
      </c>
      <c r="C24" s="3">
        <f t="shared" ref="C24:H24" si="6">+C22-C23</f>
        <v>7.597000000000004</v>
      </c>
      <c r="D24" s="3">
        <f t="shared" si="6"/>
        <v>9.9250000000000025</v>
      </c>
      <c r="E24" s="3">
        <f t="shared" si="6"/>
        <v>10.830999999999994</v>
      </c>
      <c r="F24" s="3">
        <f t="shared" si="6"/>
        <v>0</v>
      </c>
      <c r="G24" s="3">
        <f t="shared" si="6"/>
        <v>12.010000000000005</v>
      </c>
      <c r="H24" s="3">
        <f t="shared" si="6"/>
        <v>13.004000000000001</v>
      </c>
      <c r="I24" s="3">
        <f>+I22-I23</f>
        <v>12.384000000000009</v>
      </c>
      <c r="J24" s="3">
        <f t="shared" ref="J24" si="7">+J22-J23</f>
        <v>0</v>
      </c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</row>
    <row r="25" spans="2:56" x14ac:dyDescent="0.2"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</row>
    <row r="26" spans="2:56" x14ac:dyDescent="0.2">
      <c r="B26" s="2" t="s">
        <v>23</v>
      </c>
      <c r="C26" s="23">
        <f t="shared" ref="C26:H26" si="8">+C24/C27</f>
        <v>0.43333640971572535</v>
      </c>
      <c r="D26" s="23">
        <f t="shared" si="8"/>
        <v>0.5644258401599479</v>
      </c>
      <c r="E26" s="23">
        <f t="shared" si="8"/>
        <v>0.6155383218212338</v>
      </c>
      <c r="F26" s="23" t="e">
        <f t="shared" si="8"/>
        <v>#DIV/0!</v>
      </c>
      <c r="G26" s="23">
        <f t="shared" si="8"/>
        <v>0.68027272535719163</v>
      </c>
      <c r="H26" s="23">
        <f t="shared" si="8"/>
        <v>0.73648962899816339</v>
      </c>
      <c r="I26" s="23">
        <f>+I24/I27</f>
        <v>0.69875874964840656</v>
      </c>
      <c r="J26" s="23" t="e">
        <f t="shared" ref="J26" si="9">+J24/J27</f>
        <v>#DIV/0!</v>
      </c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</row>
    <row r="27" spans="2:56" x14ac:dyDescent="0.2">
      <c r="B27" s="2" t="s">
        <v>1</v>
      </c>
      <c r="C27" s="3">
        <v>17.531414000000002</v>
      </c>
      <c r="D27" s="3">
        <v>17.584240999999999</v>
      </c>
      <c r="E27" s="3">
        <v>17.595980000000001</v>
      </c>
      <c r="F27" s="3"/>
      <c r="G27" s="3">
        <v>17.654684</v>
      </c>
      <c r="H27" s="3">
        <v>17.656732000000002</v>
      </c>
      <c r="I27" s="3">
        <v>17.722854999999999</v>
      </c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</row>
    <row r="28" spans="2:56" x14ac:dyDescent="0.2"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</row>
    <row r="29" spans="2:56" x14ac:dyDescent="0.2">
      <c r="B29" s="2" t="s">
        <v>40</v>
      </c>
      <c r="C29" s="3"/>
      <c r="D29" s="3"/>
      <c r="E29" s="3"/>
      <c r="F29" s="3"/>
      <c r="G29" s="24">
        <f t="shared" ref="G29:H32" si="10">+G5/C5-1</f>
        <v>0.11483276434215872</v>
      </c>
      <c r="H29" s="24">
        <f t="shared" si="10"/>
        <v>8.0476007020247486E-2</v>
      </c>
      <c r="I29" s="24">
        <f>+I5/E5-1</f>
        <v>5.4968558839885384E-2</v>
      </c>
      <c r="J29" s="24" t="e">
        <f>+J5/F5-1</f>
        <v>#DIV/0!</v>
      </c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</row>
    <row r="30" spans="2:56" x14ac:dyDescent="0.2">
      <c r="B30" s="2" t="s">
        <v>41</v>
      </c>
      <c r="C30" s="3"/>
      <c r="D30" s="3"/>
      <c r="E30" s="3"/>
      <c r="F30" s="3"/>
      <c r="G30" s="24">
        <f t="shared" si="10"/>
        <v>8.0357673340859082E-2</v>
      </c>
      <c r="H30" s="24">
        <f t="shared" si="10"/>
        <v>0.18546150432660324</v>
      </c>
      <c r="I30" s="24">
        <f t="shared" ref="I30:J32" si="11">+I6/E6-1</f>
        <v>0.12092317694224741</v>
      </c>
      <c r="J30" s="24" t="e">
        <f t="shared" si="11"/>
        <v>#DIV/0!</v>
      </c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</row>
    <row r="31" spans="2:56" x14ac:dyDescent="0.2">
      <c r="B31" s="2" t="s">
        <v>42</v>
      </c>
      <c r="C31" s="3"/>
      <c r="D31" s="3"/>
      <c r="E31" s="3"/>
      <c r="F31" s="3"/>
      <c r="G31" s="24">
        <f t="shared" si="10"/>
        <v>-0.44920691148108793</v>
      </c>
      <c r="H31" s="24">
        <f t="shared" si="10"/>
        <v>-0.33001709251873601</v>
      </c>
      <c r="I31" s="24">
        <f t="shared" si="11"/>
        <v>-0.17388654996676267</v>
      </c>
      <c r="J31" s="24" t="e">
        <f t="shared" si="11"/>
        <v>#DIV/0!</v>
      </c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</row>
    <row r="32" spans="2:56" x14ac:dyDescent="0.2">
      <c r="B32" s="2" t="s">
        <v>43</v>
      </c>
      <c r="C32" s="3"/>
      <c r="D32" s="3"/>
      <c r="E32" s="3"/>
      <c r="F32" s="3"/>
      <c r="G32" s="24">
        <f t="shared" si="10"/>
        <v>-3.8610879987321156E-2</v>
      </c>
      <c r="H32" s="24">
        <f t="shared" si="10"/>
        <v>2.7624414034755462E-2</v>
      </c>
      <c r="I32" s="24">
        <f t="shared" si="11"/>
        <v>3.8290635260809003E-2</v>
      </c>
      <c r="J32" s="24" t="e">
        <f t="shared" si="11"/>
        <v>#DIV/0!</v>
      </c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</row>
    <row r="33" spans="2:56" x14ac:dyDescent="0.2">
      <c r="B33" s="2" t="s">
        <v>44</v>
      </c>
      <c r="C33" s="24">
        <f t="shared" ref="C33:F33" si="12">+C10/C5</f>
        <v>0.53453338744717938</v>
      </c>
      <c r="D33" s="24">
        <f t="shared" si="12"/>
        <v>0.56551517486408975</v>
      </c>
      <c r="E33" s="24">
        <f t="shared" si="12"/>
        <v>0.57203661718783427</v>
      </c>
      <c r="F33" s="24" t="e">
        <f t="shared" si="12"/>
        <v>#DIV/0!</v>
      </c>
      <c r="G33" s="24">
        <f t="shared" ref="G33:H33" si="13">+G10/G5</f>
        <v>0.58971668415529899</v>
      </c>
      <c r="H33" s="24">
        <f t="shared" si="13"/>
        <v>0.53230854562022112</v>
      </c>
      <c r="I33" s="24">
        <f>+I10/I5</f>
        <v>0.55403049225529155</v>
      </c>
      <c r="J33" s="24" t="e">
        <f>+J10/J5</f>
        <v>#DIV/0!</v>
      </c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</row>
    <row r="34" spans="2:56" x14ac:dyDescent="0.2">
      <c r="B34" s="2" t="s">
        <v>45</v>
      </c>
      <c r="C34" s="24">
        <f t="shared" ref="C34:F34" si="14">+C11/C6</f>
        <v>0.57824847008496227</v>
      </c>
      <c r="D34" s="24">
        <f t="shared" si="14"/>
        <v>0.55380519192367428</v>
      </c>
      <c r="E34" s="24">
        <f t="shared" si="14"/>
        <v>0.55726514248564307</v>
      </c>
      <c r="F34" s="24" t="e">
        <f t="shared" si="14"/>
        <v>#DIV/0!</v>
      </c>
      <c r="G34" s="24">
        <f t="shared" ref="G34:I36" si="15">+G11/G6</f>
        <v>0.57235955674100158</v>
      </c>
      <c r="H34" s="24">
        <f t="shared" si="15"/>
        <v>0.550359123131273</v>
      </c>
      <c r="I34" s="24">
        <f t="shared" si="15"/>
        <v>0.55753987433542773</v>
      </c>
      <c r="J34" s="24" t="e">
        <f t="shared" ref="J34" si="16">+J11/J6</f>
        <v>#DIV/0!</v>
      </c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</row>
    <row r="35" spans="2:56" x14ac:dyDescent="0.2">
      <c r="B35" s="2" t="s">
        <v>46</v>
      </c>
      <c r="C35" s="24">
        <f t="shared" ref="C35:F35" si="17">+C12/C7</f>
        <v>0.26614712480812375</v>
      </c>
      <c r="D35" s="24">
        <f t="shared" si="17"/>
        <v>0.26681860016654252</v>
      </c>
      <c r="E35" s="24">
        <f t="shared" si="17"/>
        <v>0.23847773099933525</v>
      </c>
      <c r="F35" s="24" t="e">
        <f t="shared" si="17"/>
        <v>#DIV/0!</v>
      </c>
      <c r="G35" s="24">
        <f t="shared" si="15"/>
        <v>0.25432328140631699</v>
      </c>
      <c r="H35" s="24">
        <f t="shared" si="15"/>
        <v>0.22535487669261461</v>
      </c>
      <c r="I35" s="24">
        <f t="shared" si="15"/>
        <v>0.22135049956413869</v>
      </c>
      <c r="J35" s="24" t="e">
        <f t="shared" ref="J35" si="18">+J12/J7</f>
        <v>#DIV/0!</v>
      </c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</row>
    <row r="36" spans="2:56" x14ac:dyDescent="0.2">
      <c r="B36" s="2" t="s">
        <v>47</v>
      </c>
      <c r="C36" s="24">
        <f t="shared" ref="C36:F36" si="19">+C13/C8</f>
        <v>0.48156622687111222</v>
      </c>
      <c r="D36" s="24">
        <f t="shared" si="19"/>
        <v>0.49697428855532932</v>
      </c>
      <c r="E36" s="24">
        <f t="shared" si="19"/>
        <v>0.5074811741806099</v>
      </c>
      <c r="F36" s="24" t="e">
        <f t="shared" si="19"/>
        <v>#DIV/0!</v>
      </c>
      <c r="G36" s="24">
        <f t="shared" si="15"/>
        <v>0.53485544725834044</v>
      </c>
      <c r="H36" s="24">
        <f t="shared" si="15"/>
        <v>0.49617553818932469</v>
      </c>
      <c r="I36" s="24">
        <f t="shared" si="15"/>
        <v>0.50843140782260432</v>
      </c>
      <c r="J36" s="24" t="e">
        <f t="shared" ref="J36" si="20">+J13/J8</f>
        <v>#DIV/0!</v>
      </c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</row>
    <row r="37" spans="2:56" x14ac:dyDescent="0.2">
      <c r="B37" s="2" t="s">
        <v>48</v>
      </c>
      <c r="C37" s="24">
        <f t="shared" ref="C37:H37" si="21">+C16/C8</f>
        <v>0.17673045683267963</v>
      </c>
      <c r="D37" s="24">
        <f t="shared" si="21"/>
        <v>0.1945641365594962</v>
      </c>
      <c r="E37" s="24">
        <f t="shared" si="21"/>
        <v>0.19894418119974039</v>
      </c>
      <c r="F37" s="24" t="e">
        <f t="shared" si="21"/>
        <v>#DIV/0!</v>
      </c>
      <c r="G37" s="24">
        <f t="shared" si="21"/>
        <v>0.19849986605946965</v>
      </c>
      <c r="H37" s="24">
        <f t="shared" si="21"/>
        <v>0.20976481863757004</v>
      </c>
      <c r="I37" s="24">
        <f>+I16/I8</f>
        <v>0.19446679985229659</v>
      </c>
      <c r="J37" s="24" t="e">
        <f>+J16/J8</f>
        <v>#DIV/0!</v>
      </c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</row>
    <row r="38" spans="2:56" x14ac:dyDescent="0.2">
      <c r="B38" s="2" t="s">
        <v>49</v>
      </c>
      <c r="C38" s="24">
        <f t="shared" ref="C38:H38" si="22">+C21/C20</f>
        <v>0.25158002038735972</v>
      </c>
      <c r="D38" s="24">
        <f t="shared" si="22"/>
        <v>0.25586386631917823</v>
      </c>
      <c r="E38" s="24">
        <f t="shared" si="22"/>
        <v>0.257431832160186</v>
      </c>
      <c r="F38" s="24" t="e">
        <f t="shared" si="22"/>
        <v>#DIV/0!</v>
      </c>
      <c r="G38" s="24">
        <f t="shared" si="22"/>
        <v>0.23431409530994585</v>
      </c>
      <c r="H38" s="24">
        <f t="shared" si="22"/>
        <v>0.25473113316408952</v>
      </c>
      <c r="I38" s="24">
        <f>+I21/I20</f>
        <v>0.2711414933113323</v>
      </c>
      <c r="J38" s="24" t="e">
        <f>+J21/J20</f>
        <v>#DIV/0!</v>
      </c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</row>
    <row r="39" spans="2:56" x14ac:dyDescent="0.2"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</row>
    <row r="40" spans="2:56" x14ac:dyDescent="0.2"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</row>
    <row r="41" spans="2:56" x14ac:dyDescent="0.2"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</row>
    <row r="42" spans="2:56" x14ac:dyDescent="0.2"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</row>
    <row r="43" spans="2:56" x14ac:dyDescent="0.2"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</row>
    <row r="44" spans="2:56" x14ac:dyDescent="0.2"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</row>
    <row r="45" spans="2:56" x14ac:dyDescent="0.2"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</row>
    <row r="46" spans="2:56" x14ac:dyDescent="0.2"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</row>
    <row r="47" spans="2:56" x14ac:dyDescent="0.2"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</row>
    <row r="48" spans="2:56" x14ac:dyDescent="0.2"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</row>
    <row r="49" spans="3:56" x14ac:dyDescent="0.2"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</row>
    <row r="50" spans="3:56" x14ac:dyDescent="0.2"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</row>
    <row r="51" spans="3:56" x14ac:dyDescent="0.2"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</row>
    <row r="52" spans="3:56" x14ac:dyDescent="0.2"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</row>
    <row r="53" spans="3:56" x14ac:dyDescent="0.2"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</row>
    <row r="54" spans="3:56" x14ac:dyDescent="0.2"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</row>
    <row r="55" spans="3:56" x14ac:dyDescent="0.2"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</row>
    <row r="56" spans="3:56" x14ac:dyDescent="0.2"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</row>
    <row r="57" spans="3:56" x14ac:dyDescent="0.2"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</row>
    <row r="58" spans="3:56" x14ac:dyDescent="0.2"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</row>
    <row r="59" spans="3:56" x14ac:dyDescent="0.2"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</row>
    <row r="60" spans="3:56" x14ac:dyDescent="0.2"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</row>
    <row r="61" spans="3:56" x14ac:dyDescent="0.2"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</row>
    <row r="62" spans="3:56" x14ac:dyDescent="0.2"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</row>
    <row r="63" spans="3:56" x14ac:dyDescent="0.2"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</row>
    <row r="64" spans="3:56" x14ac:dyDescent="0.2"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</row>
    <row r="65" spans="3:56" x14ac:dyDescent="0.2"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</row>
    <row r="66" spans="3:56" x14ac:dyDescent="0.2"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</row>
    <row r="67" spans="3:56" x14ac:dyDescent="0.2"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</row>
    <row r="68" spans="3:56" x14ac:dyDescent="0.2"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</row>
    <row r="69" spans="3:56" x14ac:dyDescent="0.2"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</row>
    <row r="70" spans="3:56" x14ac:dyDescent="0.2"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</row>
    <row r="71" spans="3:56" x14ac:dyDescent="0.2"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</row>
    <row r="72" spans="3:56" x14ac:dyDescent="0.2"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</row>
    <row r="73" spans="3:56" x14ac:dyDescent="0.2"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</row>
    <row r="74" spans="3:56" x14ac:dyDescent="0.2"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</row>
    <row r="75" spans="3:56" x14ac:dyDescent="0.2"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</row>
    <row r="76" spans="3:56" x14ac:dyDescent="0.2"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</row>
    <row r="77" spans="3:56" x14ac:dyDescent="0.2"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</row>
    <row r="78" spans="3:56" x14ac:dyDescent="0.2"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</row>
    <row r="79" spans="3:56" x14ac:dyDescent="0.2"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</row>
    <row r="80" spans="3:56" x14ac:dyDescent="0.2"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</row>
    <row r="81" spans="3:56" x14ac:dyDescent="0.2"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</row>
    <row r="82" spans="3:56" x14ac:dyDescent="0.2"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</row>
    <row r="83" spans="3:56" x14ac:dyDescent="0.2"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</row>
    <row r="84" spans="3:56" x14ac:dyDescent="0.2"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</row>
    <row r="85" spans="3:56" x14ac:dyDescent="0.2"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</row>
    <row r="86" spans="3:56" x14ac:dyDescent="0.2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</row>
    <row r="87" spans="3:56" x14ac:dyDescent="0.2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</row>
    <row r="88" spans="3:56" x14ac:dyDescent="0.2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</row>
    <row r="89" spans="3:56" x14ac:dyDescent="0.2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</row>
    <row r="90" spans="3:56" x14ac:dyDescent="0.2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</row>
    <row r="91" spans="3:56" x14ac:dyDescent="0.2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</row>
    <row r="92" spans="3:56" x14ac:dyDescent="0.2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</row>
    <row r="93" spans="3:56" x14ac:dyDescent="0.2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</row>
    <row r="94" spans="3:56" x14ac:dyDescent="0.2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</row>
    <row r="95" spans="3:56" x14ac:dyDescent="0.2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</row>
    <row r="96" spans="3:56" x14ac:dyDescent="0.2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</row>
    <row r="97" spans="3:56" x14ac:dyDescent="0.2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</row>
    <row r="98" spans="3:56" x14ac:dyDescent="0.2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</row>
    <row r="99" spans="3:56" x14ac:dyDescent="0.2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</row>
    <row r="100" spans="3:56" x14ac:dyDescent="0.2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</row>
    <row r="101" spans="3:56" x14ac:dyDescent="0.2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</row>
    <row r="102" spans="3:56" x14ac:dyDescent="0.2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</row>
    <row r="103" spans="3:56" x14ac:dyDescent="0.2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</row>
    <row r="104" spans="3:56" x14ac:dyDescent="0.2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</row>
    <row r="105" spans="3:56" x14ac:dyDescent="0.2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</row>
    <row r="106" spans="3:56" x14ac:dyDescent="0.2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</row>
    <row r="107" spans="3:56" x14ac:dyDescent="0.2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</row>
    <row r="108" spans="3:56" x14ac:dyDescent="0.2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</row>
    <row r="109" spans="3:56" x14ac:dyDescent="0.2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</row>
    <row r="110" spans="3:56" x14ac:dyDescent="0.2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</row>
    <row r="111" spans="3:56" x14ac:dyDescent="0.2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</row>
    <row r="112" spans="3:56" x14ac:dyDescent="0.2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</row>
    <row r="113" spans="3:56" x14ac:dyDescent="0.2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</row>
    <row r="114" spans="3:56" x14ac:dyDescent="0.2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</row>
    <row r="115" spans="3:56" x14ac:dyDescent="0.2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</row>
    <row r="116" spans="3:56" x14ac:dyDescent="0.2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</row>
    <row r="117" spans="3:56" x14ac:dyDescent="0.2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</row>
    <row r="118" spans="3:56" x14ac:dyDescent="0.2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</row>
    <row r="119" spans="3:56" x14ac:dyDescent="0.2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</row>
    <row r="120" spans="3:56" x14ac:dyDescent="0.2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</row>
    <row r="121" spans="3:56" x14ac:dyDescent="0.2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</row>
    <row r="122" spans="3:56" x14ac:dyDescent="0.2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</row>
    <row r="123" spans="3:56" x14ac:dyDescent="0.2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</row>
    <row r="124" spans="3:56" x14ac:dyDescent="0.2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</row>
    <row r="125" spans="3:56" x14ac:dyDescent="0.2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</row>
    <row r="126" spans="3:56" x14ac:dyDescent="0.2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</row>
    <row r="127" spans="3:56" x14ac:dyDescent="0.2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</row>
    <row r="128" spans="3:56" x14ac:dyDescent="0.2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</row>
    <row r="129" spans="3:56" x14ac:dyDescent="0.2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</row>
    <row r="130" spans="3:56" x14ac:dyDescent="0.2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</row>
    <row r="131" spans="3:56" x14ac:dyDescent="0.2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</row>
    <row r="132" spans="3:56" x14ac:dyDescent="0.2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</row>
    <row r="133" spans="3:56" x14ac:dyDescent="0.2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</row>
    <row r="134" spans="3:56" x14ac:dyDescent="0.2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</row>
    <row r="135" spans="3:56" x14ac:dyDescent="0.2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</row>
    <row r="136" spans="3:56" x14ac:dyDescent="0.2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</row>
    <row r="137" spans="3:56" x14ac:dyDescent="0.2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</row>
    <row r="138" spans="3:56" x14ac:dyDescent="0.2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</row>
    <row r="139" spans="3:56" x14ac:dyDescent="0.2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</row>
    <row r="140" spans="3:56" x14ac:dyDescent="0.2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</row>
    <row r="141" spans="3:56" x14ac:dyDescent="0.2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</row>
    <row r="142" spans="3:56" x14ac:dyDescent="0.2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</row>
    <row r="143" spans="3:56" x14ac:dyDescent="0.2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</row>
    <row r="144" spans="3:56" x14ac:dyDescent="0.2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</row>
    <row r="145" spans="3:56" x14ac:dyDescent="0.2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</row>
    <row r="146" spans="3:56" x14ac:dyDescent="0.2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</row>
    <row r="147" spans="3:56" x14ac:dyDescent="0.2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</row>
    <row r="148" spans="3:56" x14ac:dyDescent="0.2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</row>
    <row r="149" spans="3:56" x14ac:dyDescent="0.2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</row>
    <row r="150" spans="3:56" x14ac:dyDescent="0.2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</row>
    <row r="151" spans="3:56" x14ac:dyDescent="0.2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</row>
    <row r="152" spans="3:56" x14ac:dyDescent="0.2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</row>
    <row r="153" spans="3:56" x14ac:dyDescent="0.2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</row>
    <row r="154" spans="3:56" x14ac:dyDescent="0.2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</row>
    <row r="155" spans="3:56" x14ac:dyDescent="0.2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</row>
    <row r="156" spans="3:56" x14ac:dyDescent="0.2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</row>
    <row r="157" spans="3:56" x14ac:dyDescent="0.2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</row>
    <row r="158" spans="3:56" x14ac:dyDescent="0.2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</row>
    <row r="159" spans="3:56" x14ac:dyDescent="0.2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</row>
    <row r="160" spans="3:56" x14ac:dyDescent="0.2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</row>
    <row r="161" spans="3:56" x14ac:dyDescent="0.2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</row>
    <row r="162" spans="3:56" x14ac:dyDescent="0.2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</row>
    <row r="163" spans="3:56" x14ac:dyDescent="0.2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</row>
    <row r="164" spans="3:56" x14ac:dyDescent="0.2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</row>
    <row r="165" spans="3:56" x14ac:dyDescent="0.2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</row>
    <row r="166" spans="3:56" x14ac:dyDescent="0.2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</row>
    <row r="167" spans="3:56" x14ac:dyDescent="0.2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</row>
    <row r="168" spans="3:56" x14ac:dyDescent="0.2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</row>
    <row r="169" spans="3:56" x14ac:dyDescent="0.2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</row>
    <row r="170" spans="3:56" x14ac:dyDescent="0.2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</row>
    <row r="171" spans="3:56" x14ac:dyDescent="0.2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</row>
    <row r="172" spans="3:56" x14ac:dyDescent="0.2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</row>
    <row r="173" spans="3:56" x14ac:dyDescent="0.2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</row>
    <row r="174" spans="3:56" x14ac:dyDescent="0.2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</row>
    <row r="175" spans="3:56" x14ac:dyDescent="0.2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</row>
    <row r="176" spans="3:56" x14ac:dyDescent="0.2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</row>
    <row r="177" spans="3:56" x14ac:dyDescent="0.2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</row>
    <row r="178" spans="3:56" x14ac:dyDescent="0.2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</row>
    <row r="179" spans="3:56" x14ac:dyDescent="0.2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</row>
    <row r="180" spans="3:56" x14ac:dyDescent="0.2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</row>
    <row r="181" spans="3:56" x14ac:dyDescent="0.2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</row>
    <row r="182" spans="3:56" x14ac:dyDescent="0.2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</row>
    <row r="183" spans="3:56" x14ac:dyDescent="0.2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</row>
    <row r="184" spans="3:56" x14ac:dyDescent="0.2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</row>
    <row r="185" spans="3:56" x14ac:dyDescent="0.2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</row>
    <row r="186" spans="3:56" x14ac:dyDescent="0.2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</row>
    <row r="187" spans="3:56" x14ac:dyDescent="0.2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</row>
    <row r="188" spans="3:56" x14ac:dyDescent="0.2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</row>
    <row r="189" spans="3:56" x14ac:dyDescent="0.2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</row>
    <row r="190" spans="3:56" x14ac:dyDescent="0.2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</row>
    <row r="191" spans="3:56" x14ac:dyDescent="0.2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</row>
    <row r="192" spans="3:56" x14ac:dyDescent="0.2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</row>
    <row r="193" spans="3:56" x14ac:dyDescent="0.2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</row>
    <row r="194" spans="3:56" x14ac:dyDescent="0.2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</row>
    <row r="195" spans="3:56" x14ac:dyDescent="0.2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</row>
    <row r="196" spans="3:56" x14ac:dyDescent="0.2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</row>
    <row r="197" spans="3:56" x14ac:dyDescent="0.2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</row>
    <row r="198" spans="3:56" x14ac:dyDescent="0.2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</row>
    <row r="199" spans="3:56" x14ac:dyDescent="0.2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</row>
    <row r="200" spans="3:56" x14ac:dyDescent="0.2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</row>
    <row r="201" spans="3:56" x14ac:dyDescent="0.2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</row>
    <row r="202" spans="3:56" x14ac:dyDescent="0.2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</row>
    <row r="203" spans="3:56" x14ac:dyDescent="0.2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</row>
    <row r="204" spans="3:56" x14ac:dyDescent="0.2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</row>
    <row r="205" spans="3:56" x14ac:dyDescent="0.2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</row>
    <row r="206" spans="3:56" x14ac:dyDescent="0.2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</row>
    <row r="207" spans="3:56" x14ac:dyDescent="0.2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</row>
    <row r="208" spans="3:56" x14ac:dyDescent="0.2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</row>
    <row r="209" spans="3:56" x14ac:dyDescent="0.2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</row>
    <row r="210" spans="3:56" x14ac:dyDescent="0.2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</row>
    <row r="211" spans="3:56" x14ac:dyDescent="0.2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</row>
    <row r="212" spans="3:56" x14ac:dyDescent="0.2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</row>
    <row r="213" spans="3:56" x14ac:dyDescent="0.2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</row>
    <row r="214" spans="3:56" x14ac:dyDescent="0.2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</row>
    <row r="215" spans="3:56" x14ac:dyDescent="0.2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</row>
    <row r="216" spans="3:56" x14ac:dyDescent="0.2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</row>
    <row r="217" spans="3:56" x14ac:dyDescent="0.2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</row>
    <row r="218" spans="3:56" x14ac:dyDescent="0.2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</row>
    <row r="219" spans="3:56" x14ac:dyDescent="0.2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</row>
    <row r="220" spans="3:56" x14ac:dyDescent="0.2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</row>
    <row r="221" spans="3:56" x14ac:dyDescent="0.2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</row>
    <row r="222" spans="3:56" x14ac:dyDescent="0.2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</row>
    <row r="223" spans="3:56" x14ac:dyDescent="0.2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</row>
    <row r="224" spans="3:56" x14ac:dyDescent="0.2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</row>
    <row r="225" spans="3:56" x14ac:dyDescent="0.2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</row>
    <row r="226" spans="3:56" x14ac:dyDescent="0.2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</row>
    <row r="227" spans="3:56" x14ac:dyDescent="0.2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</row>
    <row r="228" spans="3:56" x14ac:dyDescent="0.2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</row>
    <row r="229" spans="3:56" x14ac:dyDescent="0.2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</row>
    <row r="230" spans="3:56" x14ac:dyDescent="0.2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</row>
    <row r="231" spans="3:56" x14ac:dyDescent="0.2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</row>
    <row r="232" spans="3:56" x14ac:dyDescent="0.2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</row>
    <row r="233" spans="3:56" x14ac:dyDescent="0.2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</row>
    <row r="234" spans="3:56" x14ac:dyDescent="0.2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</row>
    <row r="235" spans="3:56" x14ac:dyDescent="0.2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</row>
    <row r="236" spans="3:56" x14ac:dyDescent="0.2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</row>
    <row r="237" spans="3:56" x14ac:dyDescent="0.2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</row>
    <row r="238" spans="3:56" x14ac:dyDescent="0.2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</row>
    <row r="239" spans="3:56" x14ac:dyDescent="0.2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</row>
    <row r="240" spans="3:56" x14ac:dyDescent="0.2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</row>
    <row r="241" spans="3:56" x14ac:dyDescent="0.2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</row>
    <row r="242" spans="3:56" x14ac:dyDescent="0.2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</row>
    <row r="243" spans="3:56" x14ac:dyDescent="0.2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</row>
    <row r="244" spans="3:56" x14ac:dyDescent="0.2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</row>
    <row r="245" spans="3:56" x14ac:dyDescent="0.2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</row>
    <row r="246" spans="3:56" x14ac:dyDescent="0.2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</row>
    <row r="247" spans="3:56" x14ac:dyDescent="0.2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</row>
    <row r="248" spans="3:56" x14ac:dyDescent="0.2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</row>
    <row r="249" spans="3:56" x14ac:dyDescent="0.2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</row>
    <row r="250" spans="3:56" x14ac:dyDescent="0.2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</row>
    <row r="251" spans="3:56" x14ac:dyDescent="0.2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</row>
    <row r="252" spans="3:56" x14ac:dyDescent="0.2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  <c r="BD252" s="3"/>
    </row>
    <row r="253" spans="3:56" x14ac:dyDescent="0.2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</row>
    <row r="254" spans="3:56" x14ac:dyDescent="0.2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</row>
    <row r="255" spans="3:56" x14ac:dyDescent="0.2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</row>
    <row r="256" spans="3:56" x14ac:dyDescent="0.2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</row>
    <row r="257" spans="3:56" x14ac:dyDescent="0.2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</row>
    <row r="258" spans="3:56" x14ac:dyDescent="0.2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</row>
    <row r="259" spans="3:56" x14ac:dyDescent="0.2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</row>
    <row r="260" spans="3:56" x14ac:dyDescent="0.2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</row>
    <row r="261" spans="3:56" x14ac:dyDescent="0.2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</row>
    <row r="262" spans="3:56" x14ac:dyDescent="0.2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</row>
    <row r="263" spans="3:56" x14ac:dyDescent="0.2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</row>
    <row r="264" spans="3:56" x14ac:dyDescent="0.2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</row>
    <row r="265" spans="3:56" x14ac:dyDescent="0.2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</row>
    <row r="266" spans="3:56" x14ac:dyDescent="0.2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</row>
    <row r="267" spans="3:56" x14ac:dyDescent="0.2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</row>
    <row r="268" spans="3:56" x14ac:dyDescent="0.2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</row>
    <row r="269" spans="3:56" x14ac:dyDescent="0.2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</row>
    <row r="270" spans="3:56" x14ac:dyDescent="0.2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</row>
    <row r="271" spans="3:56" x14ac:dyDescent="0.2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</row>
    <row r="272" spans="3:56" x14ac:dyDescent="0.2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</row>
    <row r="273" spans="3:56" x14ac:dyDescent="0.2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</row>
    <row r="274" spans="3:56" x14ac:dyDescent="0.2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</row>
    <row r="275" spans="3:56" x14ac:dyDescent="0.2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</row>
    <row r="276" spans="3:56" x14ac:dyDescent="0.2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</row>
    <row r="277" spans="3:56" x14ac:dyDescent="0.2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</row>
    <row r="278" spans="3:56" x14ac:dyDescent="0.2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</row>
    <row r="279" spans="3:56" x14ac:dyDescent="0.2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</row>
    <row r="280" spans="3:56" x14ac:dyDescent="0.2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</row>
    <row r="281" spans="3:56" x14ac:dyDescent="0.2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</row>
    <row r="282" spans="3:56" x14ac:dyDescent="0.2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</row>
    <row r="283" spans="3:56" x14ac:dyDescent="0.2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</row>
    <row r="284" spans="3:56" x14ac:dyDescent="0.2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</row>
    <row r="285" spans="3:56" x14ac:dyDescent="0.2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</row>
    <row r="286" spans="3:56" x14ac:dyDescent="0.2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</row>
    <row r="287" spans="3:56" x14ac:dyDescent="0.2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</row>
    <row r="288" spans="3:56" x14ac:dyDescent="0.2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</row>
    <row r="289" spans="3:56" x14ac:dyDescent="0.2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</row>
    <row r="290" spans="3:56" x14ac:dyDescent="0.2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</row>
    <row r="291" spans="3:56" x14ac:dyDescent="0.2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</row>
    <row r="292" spans="3:56" x14ac:dyDescent="0.2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</row>
    <row r="293" spans="3:56" x14ac:dyDescent="0.2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</row>
    <row r="294" spans="3:56" x14ac:dyDescent="0.2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</row>
    <row r="295" spans="3:56" x14ac:dyDescent="0.2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</row>
    <row r="296" spans="3:56" x14ac:dyDescent="0.2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</row>
    <row r="297" spans="3:56" x14ac:dyDescent="0.2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</row>
    <row r="298" spans="3:56" x14ac:dyDescent="0.2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</row>
    <row r="299" spans="3:56" x14ac:dyDescent="0.2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</row>
    <row r="300" spans="3:56" x14ac:dyDescent="0.2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</row>
    <row r="301" spans="3:56" x14ac:dyDescent="0.2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</row>
    <row r="302" spans="3:56" x14ac:dyDescent="0.2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</row>
    <row r="303" spans="3:56" x14ac:dyDescent="0.2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</row>
    <row r="304" spans="3:56" x14ac:dyDescent="0.2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</row>
    <row r="305" spans="3:56" x14ac:dyDescent="0.2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</row>
    <row r="306" spans="3:56" x14ac:dyDescent="0.2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</row>
    <row r="307" spans="3:56" x14ac:dyDescent="0.2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</row>
    <row r="308" spans="3:56" x14ac:dyDescent="0.2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</row>
    <row r="309" spans="3:56" x14ac:dyDescent="0.2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</row>
    <row r="310" spans="3:56" x14ac:dyDescent="0.2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</row>
    <row r="311" spans="3:56" x14ac:dyDescent="0.2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</row>
    <row r="312" spans="3:56" x14ac:dyDescent="0.2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</row>
    <row r="313" spans="3:56" x14ac:dyDescent="0.2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</row>
    <row r="314" spans="3:56" x14ac:dyDescent="0.2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</row>
    <row r="315" spans="3:56" x14ac:dyDescent="0.2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</row>
    <row r="316" spans="3:56" x14ac:dyDescent="0.2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</row>
    <row r="317" spans="3:56" x14ac:dyDescent="0.2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</row>
    <row r="318" spans="3:56" x14ac:dyDescent="0.2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</row>
    <row r="319" spans="3:56" x14ac:dyDescent="0.2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</row>
    <row r="320" spans="3:56" x14ac:dyDescent="0.2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</row>
    <row r="321" spans="3:56" x14ac:dyDescent="0.2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</row>
    <row r="322" spans="3:56" x14ac:dyDescent="0.2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</row>
    <row r="323" spans="3:56" x14ac:dyDescent="0.2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</row>
    <row r="324" spans="3:56" x14ac:dyDescent="0.2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</row>
    <row r="325" spans="3:56" x14ac:dyDescent="0.2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</row>
    <row r="326" spans="3:56" x14ac:dyDescent="0.2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</row>
    <row r="327" spans="3:56" x14ac:dyDescent="0.2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</row>
    <row r="328" spans="3:56" x14ac:dyDescent="0.2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</row>
    <row r="329" spans="3:56" x14ac:dyDescent="0.2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</row>
    <row r="330" spans="3:56" x14ac:dyDescent="0.2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</row>
    <row r="331" spans="3:56" x14ac:dyDescent="0.2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</row>
    <row r="332" spans="3:56" x14ac:dyDescent="0.2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</row>
    <row r="333" spans="3:56" x14ac:dyDescent="0.2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</row>
    <row r="334" spans="3:56" x14ac:dyDescent="0.2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</row>
    <row r="335" spans="3:56" x14ac:dyDescent="0.2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</row>
    <row r="336" spans="3:56" x14ac:dyDescent="0.2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  <c r="BA336" s="3"/>
      <c r="BB336" s="3"/>
      <c r="BC336" s="3"/>
      <c r="BD336" s="3"/>
    </row>
    <row r="337" spans="3:56" x14ac:dyDescent="0.2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  <c r="BB337" s="3"/>
      <c r="BC337" s="3"/>
      <c r="BD337" s="3"/>
    </row>
    <row r="338" spans="3:56" x14ac:dyDescent="0.2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</row>
    <row r="339" spans="3:56" x14ac:dyDescent="0.2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</row>
    <row r="340" spans="3:56" x14ac:dyDescent="0.2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</row>
    <row r="341" spans="3:56" x14ac:dyDescent="0.2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</row>
    <row r="342" spans="3:56" x14ac:dyDescent="0.2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3"/>
      <c r="BA342" s="3"/>
      <c r="BB342" s="3"/>
      <c r="BC342" s="3"/>
      <c r="BD342" s="3"/>
    </row>
    <row r="343" spans="3:56" x14ac:dyDescent="0.2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  <c r="BB343" s="3"/>
      <c r="BC343" s="3"/>
      <c r="BD343" s="3"/>
    </row>
    <row r="344" spans="3:56" x14ac:dyDescent="0.2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</row>
    <row r="345" spans="3:56" x14ac:dyDescent="0.2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</row>
    <row r="346" spans="3:56" x14ac:dyDescent="0.2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</row>
    <row r="347" spans="3:56" x14ac:dyDescent="0.2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</row>
    <row r="348" spans="3:56" x14ac:dyDescent="0.2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</row>
    <row r="349" spans="3:56" x14ac:dyDescent="0.2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</row>
    <row r="350" spans="3:56" x14ac:dyDescent="0.2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  <c r="BB350" s="3"/>
      <c r="BC350" s="3"/>
      <c r="BD350" s="3"/>
    </row>
    <row r="351" spans="3:56" x14ac:dyDescent="0.2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  <c r="BB351" s="3"/>
      <c r="BC351" s="3"/>
      <c r="BD351" s="3"/>
    </row>
    <row r="352" spans="3:56" x14ac:dyDescent="0.2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</row>
    <row r="353" spans="3:56" x14ac:dyDescent="0.2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</row>
    <row r="354" spans="3:56" x14ac:dyDescent="0.2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</row>
    <row r="355" spans="3:56" x14ac:dyDescent="0.2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</row>
    <row r="356" spans="3:56" x14ac:dyDescent="0.2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  <c r="BB356" s="3"/>
      <c r="BC356" s="3"/>
      <c r="BD356" s="3"/>
    </row>
    <row r="357" spans="3:56" x14ac:dyDescent="0.2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</row>
    <row r="358" spans="3:56" x14ac:dyDescent="0.2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</row>
    <row r="359" spans="3:56" x14ac:dyDescent="0.2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</row>
    <row r="360" spans="3:56" x14ac:dyDescent="0.2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  <c r="BB360" s="3"/>
      <c r="BC360" s="3"/>
      <c r="BD360" s="3"/>
    </row>
    <row r="361" spans="3:56" x14ac:dyDescent="0.2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  <c r="BB361" s="3"/>
      <c r="BC361" s="3"/>
      <c r="BD361" s="3"/>
    </row>
    <row r="362" spans="3:56" x14ac:dyDescent="0.2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</row>
    <row r="363" spans="3:56" x14ac:dyDescent="0.2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</row>
    <row r="364" spans="3:56" x14ac:dyDescent="0.2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  <c r="AZ364" s="3"/>
      <c r="BA364" s="3"/>
      <c r="BB364" s="3"/>
      <c r="BC364" s="3"/>
      <c r="BD364" s="3"/>
    </row>
    <row r="365" spans="3:56" x14ac:dyDescent="0.2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  <c r="AZ365" s="3"/>
      <c r="BA365" s="3"/>
      <c r="BB365" s="3"/>
      <c r="BC365" s="3"/>
      <c r="BD365" s="3"/>
    </row>
    <row r="366" spans="3:56" x14ac:dyDescent="0.2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  <c r="BA366" s="3"/>
      <c r="BB366" s="3"/>
      <c r="BC366" s="3"/>
      <c r="BD366" s="3"/>
    </row>
    <row r="367" spans="3:56" x14ac:dyDescent="0.2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  <c r="BD367" s="3"/>
    </row>
    <row r="368" spans="3:56" x14ac:dyDescent="0.2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  <c r="BA368" s="3"/>
      <c r="BB368" s="3"/>
      <c r="BC368" s="3"/>
      <c r="BD368" s="3"/>
    </row>
    <row r="369" spans="3:56" x14ac:dyDescent="0.2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/>
      <c r="BC369" s="3"/>
      <c r="BD369" s="3"/>
    </row>
    <row r="370" spans="3:56" x14ac:dyDescent="0.2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  <c r="AZ370" s="3"/>
      <c r="BA370" s="3"/>
      <c r="BB370" s="3"/>
      <c r="BC370" s="3"/>
      <c r="BD370" s="3"/>
    </row>
    <row r="371" spans="3:56" x14ac:dyDescent="0.2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  <c r="BB371" s="3"/>
      <c r="BC371" s="3"/>
      <c r="BD371" s="3"/>
    </row>
    <row r="372" spans="3:56" x14ac:dyDescent="0.2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  <c r="BA372" s="3"/>
      <c r="BB372" s="3"/>
      <c r="BC372" s="3"/>
      <c r="BD372" s="3"/>
    </row>
    <row r="373" spans="3:56" x14ac:dyDescent="0.2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  <c r="BA373" s="3"/>
      <c r="BB373" s="3"/>
      <c r="BC373" s="3"/>
      <c r="BD373" s="3"/>
    </row>
    <row r="374" spans="3:56" x14ac:dyDescent="0.2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  <c r="AZ374" s="3"/>
      <c r="BA374" s="3"/>
      <c r="BB374" s="3"/>
      <c r="BC374" s="3"/>
      <c r="BD374" s="3"/>
    </row>
    <row r="375" spans="3:56" x14ac:dyDescent="0.2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</row>
    <row r="376" spans="3:56" x14ac:dyDescent="0.2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</row>
    <row r="377" spans="3:56" x14ac:dyDescent="0.2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/>
      <c r="BD377" s="3"/>
    </row>
    <row r="378" spans="3:56" x14ac:dyDescent="0.2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  <c r="AY378" s="3"/>
      <c r="AZ378" s="3"/>
      <c r="BA378" s="3"/>
      <c r="BB378" s="3"/>
      <c r="BC378" s="3"/>
      <c r="BD378" s="3"/>
    </row>
    <row r="379" spans="3:56" x14ac:dyDescent="0.2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  <c r="AY379" s="3"/>
      <c r="AZ379" s="3"/>
      <c r="BA379" s="3"/>
      <c r="BB379" s="3"/>
      <c r="BC379" s="3"/>
      <c r="BD379" s="3"/>
    </row>
    <row r="380" spans="3:56" x14ac:dyDescent="0.2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  <c r="BB380" s="3"/>
      <c r="BC380" s="3"/>
      <c r="BD380" s="3"/>
    </row>
    <row r="381" spans="3:56" x14ac:dyDescent="0.2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  <c r="BA381" s="3"/>
      <c r="BB381" s="3"/>
      <c r="BC381" s="3"/>
      <c r="BD381" s="3"/>
    </row>
    <row r="382" spans="3:56" x14ac:dyDescent="0.2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  <c r="AZ382" s="3"/>
      <c r="BA382" s="3"/>
      <c r="BB382" s="3"/>
      <c r="BC382" s="3"/>
      <c r="BD382" s="3"/>
    </row>
    <row r="383" spans="3:56" x14ac:dyDescent="0.2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  <c r="BB383" s="3"/>
      <c r="BC383" s="3"/>
      <c r="BD383" s="3"/>
    </row>
    <row r="384" spans="3:56" x14ac:dyDescent="0.2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  <c r="AZ384" s="3"/>
      <c r="BA384" s="3"/>
      <c r="BB384" s="3"/>
      <c r="BC384" s="3"/>
      <c r="BD384" s="3"/>
    </row>
    <row r="385" spans="3:56" x14ac:dyDescent="0.2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  <c r="AY385" s="3"/>
      <c r="AZ385" s="3"/>
      <c r="BA385" s="3"/>
      <c r="BB385" s="3"/>
      <c r="BC385" s="3"/>
      <c r="BD385" s="3"/>
    </row>
    <row r="386" spans="3:56" x14ac:dyDescent="0.2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  <c r="AY386" s="3"/>
      <c r="AZ386" s="3"/>
      <c r="BA386" s="3"/>
      <c r="BB386" s="3"/>
      <c r="BC386" s="3"/>
      <c r="BD386" s="3"/>
    </row>
    <row r="387" spans="3:56" x14ac:dyDescent="0.2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  <c r="AY387" s="3"/>
      <c r="AZ387" s="3"/>
      <c r="BA387" s="3"/>
      <c r="BB387" s="3"/>
      <c r="BC387" s="3"/>
      <c r="BD387" s="3"/>
    </row>
    <row r="388" spans="3:56" x14ac:dyDescent="0.2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  <c r="AY388" s="3"/>
      <c r="AZ388" s="3"/>
      <c r="BA388" s="3"/>
      <c r="BB388" s="3"/>
      <c r="BC388" s="3"/>
      <c r="BD388" s="3"/>
    </row>
    <row r="389" spans="3:56" x14ac:dyDescent="0.2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  <c r="BC389" s="3"/>
      <c r="BD389" s="3"/>
    </row>
    <row r="390" spans="3:56" x14ac:dyDescent="0.2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  <c r="BA390" s="3"/>
      <c r="BB390" s="3"/>
      <c r="BC390" s="3"/>
      <c r="BD390" s="3"/>
    </row>
    <row r="391" spans="3:56" x14ac:dyDescent="0.2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  <c r="BB391" s="3"/>
      <c r="BC391" s="3"/>
      <c r="BD391" s="3"/>
    </row>
    <row r="392" spans="3:56" x14ac:dyDescent="0.2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  <c r="AZ392" s="3"/>
      <c r="BA392" s="3"/>
      <c r="BB392" s="3"/>
      <c r="BC392" s="3"/>
      <c r="BD392" s="3"/>
    </row>
    <row r="393" spans="3:56" x14ac:dyDescent="0.2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  <c r="AZ393" s="3"/>
      <c r="BA393" s="3"/>
      <c r="BB393" s="3"/>
      <c r="BC393" s="3"/>
      <c r="BD393" s="3"/>
    </row>
    <row r="394" spans="3:56" x14ac:dyDescent="0.2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  <c r="BC394" s="3"/>
      <c r="BD394" s="3"/>
    </row>
    <row r="395" spans="3:56" x14ac:dyDescent="0.2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3"/>
      <c r="BC395" s="3"/>
      <c r="BD395" s="3"/>
    </row>
    <row r="396" spans="3:56" x14ac:dyDescent="0.2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  <c r="BA396" s="3"/>
      <c r="BB396" s="3"/>
      <c r="BC396" s="3"/>
      <c r="BD396" s="3"/>
    </row>
    <row r="397" spans="3:56" x14ac:dyDescent="0.2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  <c r="AZ397" s="3"/>
      <c r="BA397" s="3"/>
      <c r="BB397" s="3"/>
      <c r="BC397" s="3"/>
      <c r="BD397" s="3"/>
    </row>
    <row r="398" spans="3:56" x14ac:dyDescent="0.2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  <c r="BA398" s="3"/>
      <c r="BB398" s="3"/>
      <c r="BC398" s="3"/>
      <c r="BD398" s="3"/>
    </row>
    <row r="399" spans="3:56" x14ac:dyDescent="0.2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  <c r="BA399" s="3"/>
      <c r="BB399" s="3"/>
      <c r="BC399" s="3"/>
      <c r="BD399" s="3"/>
    </row>
    <row r="400" spans="3:56" x14ac:dyDescent="0.2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  <c r="AZ400" s="3"/>
      <c r="BA400" s="3"/>
      <c r="BB400" s="3"/>
      <c r="BC400" s="3"/>
      <c r="BD400" s="3"/>
    </row>
    <row r="401" spans="3:56" x14ac:dyDescent="0.2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  <c r="AZ401" s="3"/>
      <c r="BA401" s="3"/>
      <c r="BB401" s="3"/>
      <c r="BC401" s="3"/>
      <c r="BD401" s="3"/>
    </row>
    <row r="402" spans="3:56" x14ac:dyDescent="0.2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  <c r="AZ402" s="3"/>
      <c r="BA402" s="3"/>
      <c r="BB402" s="3"/>
      <c r="BC402" s="3"/>
      <c r="BD402" s="3"/>
    </row>
    <row r="403" spans="3:56" x14ac:dyDescent="0.2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  <c r="AZ403" s="3"/>
      <c r="BA403" s="3"/>
      <c r="BB403" s="3"/>
      <c r="BC403" s="3"/>
      <c r="BD403" s="3"/>
    </row>
    <row r="404" spans="3:56" x14ac:dyDescent="0.2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  <c r="AZ404" s="3"/>
      <c r="BA404" s="3"/>
      <c r="BB404" s="3"/>
      <c r="BC404" s="3"/>
      <c r="BD404" s="3"/>
    </row>
    <row r="405" spans="3:56" x14ac:dyDescent="0.2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  <c r="AZ405" s="3"/>
      <c r="BA405" s="3"/>
      <c r="BB405" s="3"/>
      <c r="BC405" s="3"/>
      <c r="BD405" s="3"/>
    </row>
    <row r="406" spans="3:56" x14ac:dyDescent="0.2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  <c r="AX406" s="3"/>
      <c r="AY406" s="3"/>
      <c r="AZ406" s="3"/>
      <c r="BA406" s="3"/>
      <c r="BB406" s="3"/>
      <c r="BC406" s="3"/>
      <c r="BD406" s="3"/>
    </row>
    <row r="407" spans="3:56" x14ac:dyDescent="0.2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  <c r="AY407" s="3"/>
      <c r="AZ407" s="3"/>
      <c r="BA407" s="3"/>
      <c r="BB407" s="3"/>
      <c r="BC407" s="3"/>
      <c r="BD407" s="3"/>
    </row>
    <row r="408" spans="3:56" x14ac:dyDescent="0.2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  <c r="AZ408" s="3"/>
      <c r="BA408" s="3"/>
      <c r="BB408" s="3"/>
      <c r="BC408" s="3"/>
      <c r="BD408" s="3"/>
    </row>
    <row r="409" spans="3:56" x14ac:dyDescent="0.2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  <c r="AZ409" s="3"/>
      <c r="BA409" s="3"/>
      <c r="BB409" s="3"/>
      <c r="BC409" s="3"/>
      <c r="BD409" s="3"/>
    </row>
    <row r="410" spans="3:56" x14ac:dyDescent="0.2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  <c r="AZ410" s="3"/>
      <c r="BA410" s="3"/>
      <c r="BB410" s="3"/>
      <c r="BC410" s="3"/>
      <c r="BD410" s="3"/>
    </row>
    <row r="411" spans="3:56" x14ac:dyDescent="0.2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  <c r="AZ411" s="3"/>
      <c r="BA411" s="3"/>
      <c r="BB411" s="3"/>
      <c r="BC411" s="3"/>
      <c r="BD411" s="3"/>
    </row>
    <row r="412" spans="3:56" x14ac:dyDescent="0.2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  <c r="AY412" s="3"/>
      <c r="AZ412" s="3"/>
      <c r="BA412" s="3"/>
      <c r="BB412" s="3"/>
      <c r="BC412" s="3"/>
      <c r="BD412" s="3"/>
    </row>
    <row r="413" spans="3:56" x14ac:dyDescent="0.2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  <c r="AY413" s="3"/>
      <c r="AZ413" s="3"/>
      <c r="BA413" s="3"/>
      <c r="BB413" s="3"/>
      <c r="BC413" s="3"/>
      <c r="BD413" s="3"/>
    </row>
    <row r="414" spans="3:56" x14ac:dyDescent="0.2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  <c r="AX414" s="3"/>
      <c r="AY414" s="3"/>
      <c r="AZ414" s="3"/>
      <c r="BA414" s="3"/>
      <c r="BB414" s="3"/>
      <c r="BC414" s="3"/>
      <c r="BD414" s="3"/>
    </row>
    <row r="415" spans="3:56" x14ac:dyDescent="0.2"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  <c r="AX415" s="3"/>
      <c r="AY415" s="3"/>
      <c r="AZ415" s="3"/>
      <c r="BA415" s="3"/>
      <c r="BB415" s="3"/>
      <c r="BC415" s="3"/>
      <c r="BD415" s="3"/>
    </row>
    <row r="416" spans="3:56" x14ac:dyDescent="0.2"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  <c r="AY416" s="3"/>
      <c r="AZ416" s="3"/>
      <c r="BA416" s="3"/>
      <c r="BB416" s="3"/>
      <c r="BC416" s="3"/>
      <c r="BD416" s="3"/>
    </row>
    <row r="417" spans="3:56" x14ac:dyDescent="0.2"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  <c r="AZ417" s="3"/>
      <c r="BA417" s="3"/>
      <c r="BB417" s="3"/>
      <c r="BC417" s="3"/>
      <c r="BD417" s="3"/>
    </row>
    <row r="418" spans="3:56" x14ac:dyDescent="0.2"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  <c r="AZ418" s="3"/>
      <c r="BA418" s="3"/>
      <c r="BB418" s="3"/>
      <c r="BC418" s="3"/>
      <c r="BD418" s="3"/>
    </row>
    <row r="419" spans="3:56" x14ac:dyDescent="0.2"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  <c r="AZ419" s="3"/>
      <c r="BA419" s="3"/>
      <c r="BB419" s="3"/>
      <c r="BC419" s="3"/>
      <c r="BD419" s="3"/>
    </row>
    <row r="420" spans="3:56" x14ac:dyDescent="0.2"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  <c r="AX420" s="3"/>
      <c r="AY420" s="3"/>
      <c r="AZ420" s="3"/>
      <c r="BA420" s="3"/>
      <c r="BB420" s="3"/>
      <c r="BC420" s="3"/>
      <c r="BD420" s="3"/>
    </row>
    <row r="421" spans="3:56" x14ac:dyDescent="0.2"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  <c r="AX421" s="3"/>
      <c r="AY421" s="3"/>
      <c r="AZ421" s="3"/>
      <c r="BA421" s="3"/>
      <c r="BB421" s="3"/>
      <c r="BC421" s="3"/>
      <c r="BD421" s="3"/>
    </row>
    <row r="422" spans="3:56" x14ac:dyDescent="0.2"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  <c r="AY422" s="3"/>
      <c r="AZ422" s="3"/>
      <c r="BA422" s="3"/>
      <c r="BB422" s="3"/>
      <c r="BC422" s="3"/>
      <c r="BD422" s="3"/>
    </row>
    <row r="423" spans="3:56" x14ac:dyDescent="0.2"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  <c r="AZ423" s="3"/>
      <c r="BA423" s="3"/>
      <c r="BB423" s="3"/>
      <c r="BC423" s="3"/>
      <c r="BD423" s="3"/>
    </row>
    <row r="424" spans="3:56" x14ac:dyDescent="0.2"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  <c r="AZ424" s="3"/>
      <c r="BA424" s="3"/>
      <c r="BB424" s="3"/>
      <c r="BC424" s="3"/>
      <c r="BD424" s="3"/>
    </row>
    <row r="425" spans="3:56" x14ac:dyDescent="0.2"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  <c r="AZ425" s="3"/>
      <c r="BA425" s="3"/>
      <c r="BB425" s="3"/>
      <c r="BC425" s="3"/>
      <c r="BD425" s="3"/>
    </row>
    <row r="426" spans="3:56" x14ac:dyDescent="0.2"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  <c r="AX426" s="3"/>
      <c r="AY426" s="3"/>
      <c r="AZ426" s="3"/>
      <c r="BA426" s="3"/>
      <c r="BB426" s="3"/>
      <c r="BC426" s="3"/>
      <c r="BD426" s="3"/>
    </row>
    <row r="427" spans="3:56" x14ac:dyDescent="0.2"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  <c r="AX427" s="3"/>
      <c r="AY427" s="3"/>
      <c r="AZ427" s="3"/>
      <c r="BA427" s="3"/>
      <c r="BB427" s="3"/>
      <c r="BC427" s="3"/>
      <c r="BD427" s="3"/>
    </row>
    <row r="428" spans="3:56" x14ac:dyDescent="0.2"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  <c r="AX428" s="3"/>
      <c r="AY428" s="3"/>
      <c r="AZ428" s="3"/>
      <c r="BA428" s="3"/>
      <c r="BB428" s="3"/>
      <c r="BC428" s="3"/>
      <c r="BD428" s="3"/>
    </row>
    <row r="429" spans="3:56" x14ac:dyDescent="0.2"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  <c r="AY429" s="3"/>
      <c r="AZ429" s="3"/>
      <c r="BA429" s="3"/>
      <c r="BB429" s="3"/>
      <c r="BC429" s="3"/>
      <c r="BD429" s="3"/>
    </row>
    <row r="430" spans="3:56" x14ac:dyDescent="0.2"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  <c r="AY430" s="3"/>
      <c r="AZ430" s="3"/>
      <c r="BA430" s="3"/>
      <c r="BB430" s="3"/>
      <c r="BC430" s="3"/>
      <c r="BD430" s="3"/>
    </row>
    <row r="431" spans="3:56" x14ac:dyDescent="0.2"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  <c r="AZ431" s="3"/>
      <c r="BA431" s="3"/>
      <c r="BB431" s="3"/>
      <c r="BC431" s="3"/>
      <c r="BD431" s="3"/>
    </row>
    <row r="432" spans="3:56" x14ac:dyDescent="0.2"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  <c r="AY432" s="3"/>
      <c r="AZ432" s="3"/>
      <c r="BA432" s="3"/>
      <c r="BB432" s="3"/>
      <c r="BC432" s="3"/>
      <c r="BD432" s="3"/>
    </row>
    <row r="433" spans="3:56" x14ac:dyDescent="0.2"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  <c r="AY433" s="3"/>
      <c r="AZ433" s="3"/>
      <c r="BA433" s="3"/>
      <c r="BB433" s="3"/>
      <c r="BC433" s="3"/>
      <c r="BD433" s="3"/>
    </row>
    <row r="434" spans="3:56" x14ac:dyDescent="0.2"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  <c r="AX434" s="3"/>
      <c r="AY434" s="3"/>
      <c r="AZ434" s="3"/>
      <c r="BA434" s="3"/>
      <c r="BB434" s="3"/>
      <c r="BC434" s="3"/>
      <c r="BD434" s="3"/>
    </row>
    <row r="435" spans="3:56" x14ac:dyDescent="0.2"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  <c r="AX435" s="3"/>
      <c r="AY435" s="3"/>
      <c r="AZ435" s="3"/>
      <c r="BA435" s="3"/>
      <c r="BB435" s="3"/>
      <c r="BC435" s="3"/>
      <c r="BD435" s="3"/>
    </row>
    <row r="436" spans="3:56" x14ac:dyDescent="0.2"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  <c r="AY436" s="3"/>
      <c r="AZ436" s="3"/>
      <c r="BA436" s="3"/>
      <c r="BB436" s="3"/>
      <c r="BC436" s="3"/>
      <c r="BD436" s="3"/>
    </row>
    <row r="437" spans="3:56" x14ac:dyDescent="0.2"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  <c r="AY437" s="3"/>
      <c r="AZ437" s="3"/>
      <c r="BA437" s="3"/>
      <c r="BB437" s="3"/>
      <c r="BC437" s="3"/>
      <c r="BD437" s="3"/>
    </row>
    <row r="438" spans="3:56" x14ac:dyDescent="0.2"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  <c r="AY438" s="3"/>
      <c r="AZ438" s="3"/>
      <c r="BA438" s="3"/>
      <c r="BB438" s="3"/>
      <c r="BC438" s="3"/>
      <c r="BD438" s="3"/>
    </row>
    <row r="439" spans="3:56" x14ac:dyDescent="0.2"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3"/>
      <c r="AY439" s="3"/>
      <c r="AZ439" s="3"/>
      <c r="BA439" s="3"/>
      <c r="BB439" s="3"/>
      <c r="BC439" s="3"/>
      <c r="BD439" s="3"/>
    </row>
    <row r="440" spans="3:56" x14ac:dyDescent="0.2"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  <c r="AX440" s="3"/>
      <c r="AY440" s="3"/>
      <c r="AZ440" s="3"/>
      <c r="BA440" s="3"/>
      <c r="BB440" s="3"/>
      <c r="BC440" s="3"/>
      <c r="BD440" s="3"/>
    </row>
    <row r="441" spans="3:56" x14ac:dyDescent="0.2"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  <c r="AX441" s="3"/>
      <c r="AY441" s="3"/>
      <c r="AZ441" s="3"/>
      <c r="BA441" s="3"/>
      <c r="BB441" s="3"/>
      <c r="BC441" s="3"/>
      <c r="BD441" s="3"/>
    </row>
    <row r="442" spans="3:56" x14ac:dyDescent="0.2"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  <c r="AX442" s="3"/>
      <c r="AY442" s="3"/>
      <c r="AZ442" s="3"/>
      <c r="BA442" s="3"/>
      <c r="BB442" s="3"/>
      <c r="BC442" s="3"/>
      <c r="BD442" s="3"/>
    </row>
    <row r="443" spans="3:56" x14ac:dyDescent="0.2"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  <c r="AX443" s="3"/>
      <c r="AY443" s="3"/>
      <c r="AZ443" s="3"/>
      <c r="BA443" s="3"/>
      <c r="BB443" s="3"/>
      <c r="BC443" s="3"/>
      <c r="BD443" s="3"/>
    </row>
    <row r="444" spans="3:56" x14ac:dyDescent="0.2"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  <c r="AX444" s="3"/>
      <c r="AY444" s="3"/>
      <c r="AZ444" s="3"/>
      <c r="BA444" s="3"/>
      <c r="BB444" s="3"/>
      <c r="BC444" s="3"/>
      <c r="BD444" s="3"/>
    </row>
    <row r="445" spans="3:56" x14ac:dyDescent="0.2"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  <c r="AX445" s="3"/>
      <c r="AY445" s="3"/>
      <c r="AZ445" s="3"/>
      <c r="BA445" s="3"/>
      <c r="BB445" s="3"/>
      <c r="BC445" s="3"/>
      <c r="BD445" s="3"/>
    </row>
    <row r="446" spans="3:56" x14ac:dyDescent="0.2"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  <c r="AX446" s="3"/>
      <c r="AY446" s="3"/>
      <c r="AZ446" s="3"/>
      <c r="BA446" s="3"/>
      <c r="BB446" s="3"/>
      <c r="BC446" s="3"/>
      <c r="BD446" s="3"/>
    </row>
    <row r="447" spans="3:56" x14ac:dyDescent="0.2"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  <c r="AY447" s="3"/>
      <c r="AZ447" s="3"/>
      <c r="BA447" s="3"/>
      <c r="BB447" s="3"/>
      <c r="BC447" s="3"/>
      <c r="BD447" s="3"/>
    </row>
    <row r="448" spans="3:56" x14ac:dyDescent="0.2"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  <c r="AX448" s="3"/>
      <c r="AY448" s="3"/>
      <c r="AZ448" s="3"/>
      <c r="BA448" s="3"/>
      <c r="BB448" s="3"/>
      <c r="BC448" s="3"/>
      <c r="BD448" s="3"/>
    </row>
    <row r="449" spans="3:56" x14ac:dyDescent="0.2"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  <c r="AX449" s="3"/>
      <c r="AY449" s="3"/>
      <c r="AZ449" s="3"/>
      <c r="BA449" s="3"/>
      <c r="BB449" s="3"/>
      <c r="BC449" s="3"/>
      <c r="BD449" s="3"/>
    </row>
    <row r="450" spans="3:56" x14ac:dyDescent="0.2"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  <c r="AX450" s="3"/>
      <c r="AY450" s="3"/>
      <c r="AZ450" s="3"/>
      <c r="BA450" s="3"/>
      <c r="BB450" s="3"/>
      <c r="BC450" s="3"/>
      <c r="BD450" s="3"/>
    </row>
    <row r="451" spans="3:56" x14ac:dyDescent="0.2"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  <c r="AX451" s="3"/>
      <c r="AY451" s="3"/>
      <c r="AZ451" s="3"/>
      <c r="BA451" s="3"/>
      <c r="BB451" s="3"/>
      <c r="BC451" s="3"/>
      <c r="BD451" s="3"/>
    </row>
    <row r="452" spans="3:56" x14ac:dyDescent="0.2"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  <c r="AY452" s="3"/>
      <c r="AZ452" s="3"/>
      <c r="BA452" s="3"/>
      <c r="BB452" s="3"/>
      <c r="BC452" s="3"/>
      <c r="BD452" s="3"/>
    </row>
    <row r="453" spans="3:56" x14ac:dyDescent="0.2"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3"/>
      <c r="AY453" s="3"/>
      <c r="AZ453" s="3"/>
      <c r="BA453" s="3"/>
      <c r="BB453" s="3"/>
      <c r="BC453" s="3"/>
      <c r="BD453" s="3"/>
    </row>
    <row r="454" spans="3:56" x14ac:dyDescent="0.2"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  <c r="AX454" s="3"/>
      <c r="AY454" s="3"/>
      <c r="AZ454" s="3"/>
      <c r="BA454" s="3"/>
      <c r="BB454" s="3"/>
      <c r="BC454" s="3"/>
      <c r="BD454" s="3"/>
    </row>
    <row r="455" spans="3:56" x14ac:dyDescent="0.2"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  <c r="AX455" s="3"/>
      <c r="AY455" s="3"/>
      <c r="AZ455" s="3"/>
      <c r="BA455" s="3"/>
      <c r="BB455" s="3"/>
      <c r="BC455" s="3"/>
      <c r="BD455" s="3"/>
    </row>
    <row r="456" spans="3:56" x14ac:dyDescent="0.2"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  <c r="AX456" s="3"/>
      <c r="AY456" s="3"/>
      <c r="AZ456" s="3"/>
      <c r="BA456" s="3"/>
      <c r="BB456" s="3"/>
      <c r="BC456" s="3"/>
      <c r="BD456" s="3"/>
    </row>
    <row r="457" spans="3:56" x14ac:dyDescent="0.2"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  <c r="AX457" s="3"/>
      <c r="AY457" s="3"/>
      <c r="AZ457" s="3"/>
      <c r="BA457" s="3"/>
      <c r="BB457" s="3"/>
      <c r="BC457" s="3"/>
      <c r="BD457" s="3"/>
    </row>
    <row r="458" spans="3:56" x14ac:dyDescent="0.2"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  <c r="AX458" s="3"/>
      <c r="AY458" s="3"/>
      <c r="AZ458" s="3"/>
      <c r="BA458" s="3"/>
      <c r="BB458" s="3"/>
      <c r="BC458" s="3"/>
      <c r="BD458" s="3"/>
    </row>
    <row r="459" spans="3:56" x14ac:dyDescent="0.2"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  <c r="AX459" s="3"/>
      <c r="AY459" s="3"/>
      <c r="AZ459" s="3"/>
      <c r="BA459" s="3"/>
      <c r="BB459" s="3"/>
      <c r="BC459" s="3"/>
      <c r="BD459" s="3"/>
    </row>
    <row r="460" spans="3:56" x14ac:dyDescent="0.2"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  <c r="AX460" s="3"/>
      <c r="AY460" s="3"/>
      <c r="AZ460" s="3"/>
      <c r="BA460" s="3"/>
      <c r="BB460" s="3"/>
      <c r="BC460" s="3"/>
      <c r="BD460" s="3"/>
    </row>
    <row r="461" spans="3:56" x14ac:dyDescent="0.2"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  <c r="AX461" s="3"/>
      <c r="AY461" s="3"/>
      <c r="AZ461" s="3"/>
      <c r="BA461" s="3"/>
      <c r="BB461" s="3"/>
      <c r="BC461" s="3"/>
      <c r="BD461" s="3"/>
    </row>
    <row r="462" spans="3:56" x14ac:dyDescent="0.2"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  <c r="AX462" s="3"/>
      <c r="AY462" s="3"/>
      <c r="AZ462" s="3"/>
      <c r="BA462" s="3"/>
      <c r="BB462" s="3"/>
      <c r="BC462" s="3"/>
      <c r="BD462" s="3"/>
    </row>
    <row r="463" spans="3:56" x14ac:dyDescent="0.2"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  <c r="AX463" s="3"/>
      <c r="AY463" s="3"/>
      <c r="AZ463" s="3"/>
      <c r="BA463" s="3"/>
      <c r="BB463" s="3"/>
      <c r="BC463" s="3"/>
      <c r="BD463" s="3"/>
    </row>
    <row r="464" spans="3:56" x14ac:dyDescent="0.2"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  <c r="AX464" s="3"/>
      <c r="AY464" s="3"/>
      <c r="AZ464" s="3"/>
      <c r="BA464" s="3"/>
      <c r="BB464" s="3"/>
      <c r="BC464" s="3"/>
      <c r="BD464" s="3"/>
    </row>
    <row r="465" spans="3:56" x14ac:dyDescent="0.2"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  <c r="AX465" s="3"/>
      <c r="AY465" s="3"/>
      <c r="AZ465" s="3"/>
      <c r="BA465" s="3"/>
      <c r="BB465" s="3"/>
      <c r="BC465" s="3"/>
      <c r="BD465" s="3"/>
    </row>
    <row r="466" spans="3:56" x14ac:dyDescent="0.2"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  <c r="AX466" s="3"/>
      <c r="AY466" s="3"/>
      <c r="AZ466" s="3"/>
      <c r="BA466" s="3"/>
      <c r="BB466" s="3"/>
      <c r="BC466" s="3"/>
      <c r="BD466" s="3"/>
    </row>
    <row r="467" spans="3:56" x14ac:dyDescent="0.2"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  <c r="AX467" s="3"/>
      <c r="AY467" s="3"/>
      <c r="AZ467" s="3"/>
      <c r="BA467" s="3"/>
      <c r="BB467" s="3"/>
      <c r="BC467" s="3"/>
      <c r="BD467" s="3"/>
    </row>
    <row r="468" spans="3:56" x14ac:dyDescent="0.2"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  <c r="AX468" s="3"/>
      <c r="AY468" s="3"/>
      <c r="AZ468" s="3"/>
      <c r="BA468" s="3"/>
      <c r="BB468" s="3"/>
      <c r="BC468" s="3"/>
      <c r="BD468" s="3"/>
    </row>
    <row r="469" spans="3:56" x14ac:dyDescent="0.2"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  <c r="AX469" s="3"/>
      <c r="AY469" s="3"/>
      <c r="AZ469" s="3"/>
      <c r="BA469" s="3"/>
      <c r="BB469" s="3"/>
      <c r="BC469" s="3"/>
      <c r="BD469" s="3"/>
    </row>
    <row r="470" spans="3:56" x14ac:dyDescent="0.2"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  <c r="AX470" s="3"/>
      <c r="AY470" s="3"/>
      <c r="AZ470" s="3"/>
      <c r="BA470" s="3"/>
      <c r="BB470" s="3"/>
      <c r="BC470" s="3"/>
      <c r="BD470" s="3"/>
    </row>
    <row r="471" spans="3:56" x14ac:dyDescent="0.2"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  <c r="AX471" s="3"/>
      <c r="AY471" s="3"/>
      <c r="AZ471" s="3"/>
      <c r="BA471" s="3"/>
      <c r="BB471" s="3"/>
      <c r="BC471" s="3"/>
      <c r="BD471" s="3"/>
    </row>
    <row r="472" spans="3:56" x14ac:dyDescent="0.2"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  <c r="AX472" s="3"/>
      <c r="AY472" s="3"/>
      <c r="AZ472" s="3"/>
      <c r="BA472" s="3"/>
      <c r="BB472" s="3"/>
      <c r="BC472" s="3"/>
      <c r="BD472" s="3"/>
    </row>
    <row r="473" spans="3:56" x14ac:dyDescent="0.2"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  <c r="AX473" s="3"/>
      <c r="AY473" s="3"/>
      <c r="AZ473" s="3"/>
      <c r="BA473" s="3"/>
      <c r="BB473" s="3"/>
      <c r="BC473" s="3"/>
      <c r="BD473" s="3"/>
    </row>
    <row r="474" spans="3:56" x14ac:dyDescent="0.2"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  <c r="AX474" s="3"/>
      <c r="AY474" s="3"/>
      <c r="AZ474" s="3"/>
      <c r="BA474" s="3"/>
      <c r="BB474" s="3"/>
      <c r="BC474" s="3"/>
      <c r="BD474" s="3"/>
    </row>
    <row r="475" spans="3:56" x14ac:dyDescent="0.2"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  <c r="AX475" s="3"/>
      <c r="AY475" s="3"/>
      <c r="AZ475" s="3"/>
      <c r="BA475" s="3"/>
      <c r="BB475" s="3"/>
      <c r="BC475" s="3"/>
      <c r="BD475" s="3"/>
    </row>
    <row r="476" spans="3:56" x14ac:dyDescent="0.2"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  <c r="AX476" s="3"/>
      <c r="AY476" s="3"/>
      <c r="AZ476" s="3"/>
      <c r="BA476" s="3"/>
      <c r="BB476" s="3"/>
      <c r="BC476" s="3"/>
      <c r="BD476" s="3"/>
    </row>
    <row r="477" spans="3:56" x14ac:dyDescent="0.2"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  <c r="AX477" s="3"/>
      <c r="AY477" s="3"/>
      <c r="AZ477" s="3"/>
      <c r="BA477" s="3"/>
      <c r="BB477" s="3"/>
      <c r="BC477" s="3"/>
      <c r="BD477" s="3"/>
    </row>
    <row r="478" spans="3:56" x14ac:dyDescent="0.2"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  <c r="AX478" s="3"/>
      <c r="AY478" s="3"/>
      <c r="AZ478" s="3"/>
      <c r="BA478" s="3"/>
      <c r="BB478" s="3"/>
      <c r="BC478" s="3"/>
      <c r="BD478" s="3"/>
    </row>
    <row r="479" spans="3:56" x14ac:dyDescent="0.2"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  <c r="AX479" s="3"/>
      <c r="AY479" s="3"/>
      <c r="AZ479" s="3"/>
      <c r="BA479" s="3"/>
      <c r="BB479" s="3"/>
      <c r="BC479" s="3"/>
      <c r="BD479" s="3"/>
    </row>
    <row r="480" spans="3:56" x14ac:dyDescent="0.2"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  <c r="AX480" s="3"/>
      <c r="AY480" s="3"/>
      <c r="AZ480" s="3"/>
      <c r="BA480" s="3"/>
      <c r="BB480" s="3"/>
      <c r="BC480" s="3"/>
      <c r="BD480" s="3"/>
    </row>
    <row r="481" spans="3:56" x14ac:dyDescent="0.2"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  <c r="AX481" s="3"/>
      <c r="AY481" s="3"/>
      <c r="AZ481" s="3"/>
      <c r="BA481" s="3"/>
      <c r="BB481" s="3"/>
      <c r="BC481" s="3"/>
      <c r="BD481" s="3"/>
    </row>
    <row r="482" spans="3:56" x14ac:dyDescent="0.2"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  <c r="AX482" s="3"/>
      <c r="AY482" s="3"/>
      <c r="AZ482" s="3"/>
      <c r="BA482" s="3"/>
      <c r="BB482" s="3"/>
      <c r="BC482" s="3"/>
      <c r="BD482" s="3"/>
    </row>
    <row r="483" spans="3:56" x14ac:dyDescent="0.2"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  <c r="AX483" s="3"/>
      <c r="AY483" s="3"/>
      <c r="AZ483" s="3"/>
      <c r="BA483" s="3"/>
      <c r="BB483" s="3"/>
      <c r="BC483" s="3"/>
      <c r="BD483" s="3"/>
    </row>
    <row r="484" spans="3:56" x14ac:dyDescent="0.2"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  <c r="AX484" s="3"/>
      <c r="AY484" s="3"/>
      <c r="AZ484" s="3"/>
      <c r="BA484" s="3"/>
      <c r="BB484" s="3"/>
      <c r="BC484" s="3"/>
      <c r="BD484" s="3"/>
    </row>
    <row r="485" spans="3:56" x14ac:dyDescent="0.2"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  <c r="AX485" s="3"/>
      <c r="AY485" s="3"/>
      <c r="AZ485" s="3"/>
      <c r="BA485" s="3"/>
      <c r="BB485" s="3"/>
      <c r="BC485" s="3"/>
      <c r="BD485" s="3"/>
    </row>
    <row r="486" spans="3:56" x14ac:dyDescent="0.2"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  <c r="AX486" s="3"/>
      <c r="AY486" s="3"/>
      <c r="AZ486" s="3"/>
      <c r="BA486" s="3"/>
      <c r="BB486" s="3"/>
      <c r="BC486" s="3"/>
      <c r="BD486" s="3"/>
    </row>
    <row r="487" spans="3:56" x14ac:dyDescent="0.2"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  <c r="AX487" s="3"/>
      <c r="AY487" s="3"/>
      <c r="AZ487" s="3"/>
      <c r="BA487" s="3"/>
      <c r="BB487" s="3"/>
      <c r="BC487" s="3"/>
      <c r="BD487" s="3"/>
    </row>
    <row r="488" spans="3:56" x14ac:dyDescent="0.2"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  <c r="AX488" s="3"/>
      <c r="AY488" s="3"/>
      <c r="AZ488" s="3"/>
      <c r="BA488" s="3"/>
      <c r="BB488" s="3"/>
      <c r="BC488" s="3"/>
      <c r="BD488" s="3"/>
    </row>
    <row r="489" spans="3:56" x14ac:dyDescent="0.2"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  <c r="AX489" s="3"/>
      <c r="AY489" s="3"/>
      <c r="AZ489" s="3"/>
      <c r="BA489" s="3"/>
      <c r="BB489" s="3"/>
      <c r="BC489" s="3"/>
      <c r="BD489" s="3"/>
    </row>
    <row r="490" spans="3:56" x14ac:dyDescent="0.2"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  <c r="AX490" s="3"/>
      <c r="AY490" s="3"/>
      <c r="AZ490" s="3"/>
      <c r="BA490" s="3"/>
      <c r="BB490" s="3"/>
      <c r="BC490" s="3"/>
      <c r="BD490" s="3"/>
    </row>
    <row r="491" spans="3:56" x14ac:dyDescent="0.2"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  <c r="AX491" s="3"/>
      <c r="AY491" s="3"/>
      <c r="AZ491" s="3"/>
      <c r="BA491" s="3"/>
      <c r="BB491" s="3"/>
      <c r="BC491" s="3"/>
      <c r="BD491" s="3"/>
    </row>
    <row r="492" spans="3:56" x14ac:dyDescent="0.2"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  <c r="AX492" s="3"/>
      <c r="AY492" s="3"/>
      <c r="AZ492" s="3"/>
      <c r="BA492" s="3"/>
      <c r="BB492" s="3"/>
      <c r="BC492" s="3"/>
      <c r="BD492" s="3"/>
    </row>
    <row r="493" spans="3:56" x14ac:dyDescent="0.2"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  <c r="AX493" s="3"/>
      <c r="AY493" s="3"/>
      <c r="AZ493" s="3"/>
      <c r="BA493" s="3"/>
      <c r="BB493" s="3"/>
      <c r="BC493" s="3"/>
      <c r="BD493" s="3"/>
    </row>
    <row r="494" spans="3:56" x14ac:dyDescent="0.2"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  <c r="AX494" s="3"/>
      <c r="AY494" s="3"/>
      <c r="AZ494" s="3"/>
      <c r="BA494" s="3"/>
      <c r="BB494" s="3"/>
      <c r="BC494" s="3"/>
      <c r="BD494" s="3"/>
    </row>
    <row r="495" spans="3:56" x14ac:dyDescent="0.2"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  <c r="AX495" s="3"/>
      <c r="AY495" s="3"/>
      <c r="AZ495" s="3"/>
      <c r="BA495" s="3"/>
      <c r="BB495" s="3"/>
      <c r="BC495" s="3"/>
      <c r="BD495" s="3"/>
    </row>
    <row r="496" spans="3:56" x14ac:dyDescent="0.2"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  <c r="AX496" s="3"/>
      <c r="AY496" s="3"/>
      <c r="AZ496" s="3"/>
      <c r="BA496" s="3"/>
      <c r="BB496" s="3"/>
      <c r="BC496" s="3"/>
      <c r="BD496" s="3"/>
    </row>
  </sheetData>
  <hyperlinks>
    <hyperlink ref="A1" location="Main!A1" display="Main" xr:uid="{C7120031-EE97-4714-AD9D-866A1874914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2024-08-04T08:23:50Z</dcterms:created>
  <dcterms:modified xsi:type="dcterms:W3CDTF">2025-09-02T17:33:14Z</dcterms:modified>
</cp:coreProperties>
</file>