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9A5EDDC-A181-426E-A53B-923BD76DD145}" xr6:coauthVersionLast="47" xr6:coauthVersionMax="47" xr10:uidLastSave="{00000000-0000-0000-0000-000000000000}"/>
  <bookViews>
    <workbookView xWindow="225" yWindow="1950" windowWidth="38175" windowHeight="15240" xr2:uid="{FD9221D3-9194-474F-AA6F-D3A3CA93055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2" l="1"/>
  <c r="K27" i="2"/>
  <c r="K25" i="2"/>
  <c r="K23" i="2"/>
  <c r="K19" i="2"/>
  <c r="K16" i="2"/>
  <c r="H6" i="1"/>
  <c r="J16" i="2" l="1"/>
  <c r="J19" i="2" s="1"/>
  <c r="J23" i="2" s="1"/>
  <c r="J25" i="2" s="1"/>
  <c r="J27" i="2" s="1"/>
  <c r="J29" i="2" s="1"/>
  <c r="H16" i="2"/>
  <c r="H19" i="2" s="1"/>
  <c r="H23" i="2" s="1"/>
  <c r="H25" i="2" s="1"/>
  <c r="H27" i="2" s="1"/>
  <c r="H29" i="2" s="1"/>
  <c r="G16" i="2"/>
  <c r="G19" i="2" s="1"/>
  <c r="G23" i="2" s="1"/>
  <c r="G25" i="2" s="1"/>
  <c r="G27" i="2" s="1"/>
  <c r="G29" i="2" s="1"/>
  <c r="F16" i="2"/>
  <c r="F19" i="2" s="1"/>
  <c r="F23" i="2" s="1"/>
  <c r="F25" i="2" s="1"/>
  <c r="F27" i="2" s="1"/>
  <c r="F29" i="2" s="1"/>
  <c r="E16" i="2"/>
  <c r="E19" i="2" s="1"/>
  <c r="E23" i="2" s="1"/>
  <c r="E25" i="2" s="1"/>
  <c r="E27" i="2" s="1"/>
  <c r="E29" i="2" s="1"/>
  <c r="D16" i="2"/>
  <c r="D19" i="2" s="1"/>
  <c r="D23" i="2" s="1"/>
  <c r="D25" i="2" s="1"/>
  <c r="D27" i="2" s="1"/>
  <c r="D29" i="2" s="1"/>
  <c r="C16" i="2"/>
  <c r="C19" i="2" s="1"/>
  <c r="C23" i="2" s="1"/>
  <c r="C25" i="2" s="1"/>
  <c r="C27" i="2" s="1"/>
  <c r="C29" i="2" s="1"/>
  <c r="I16" i="2"/>
  <c r="I19" i="2" s="1"/>
  <c r="I23" i="2" s="1"/>
  <c r="I25" i="2" s="1"/>
  <c r="I27" i="2" s="1"/>
  <c r="I29" i="2" s="1"/>
  <c r="H4" i="1"/>
  <c r="H7" i="1" s="1"/>
</calcChain>
</file>

<file path=xl/sharedStrings.xml><?xml version="1.0" encoding="utf-8"?>
<sst xmlns="http://schemas.openxmlformats.org/spreadsheetml/2006/main" count="57" uniqueCount="54">
  <si>
    <t>VF Corporation</t>
  </si>
  <si>
    <t>VFC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</si>
  <si>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</si>
  <si>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</si>
  <si>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</si>
  <si>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</si>
  <si>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</si>
  <si>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</si>
  <si>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</si>
  <si>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</si>
  <si>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</si>
  <si>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</si>
  <si>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</si>
  <si>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</si>
  <si>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</si>
  <si>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</si>
  <si>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</si>
  <si>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</si>
  <si>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</si>
  <si>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Revenues</t>
  </si>
  <si>
    <t>COGS</t>
  </si>
  <si>
    <t>Gross Profit</t>
  </si>
  <si>
    <t>SGA</t>
  </si>
  <si>
    <t>Goowill Impairment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</si>
  <si>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</si>
  <si>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</si>
  <si>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</si>
  <si>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</si>
  <si>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</si>
  <si>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</si>
  <si>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 from con. Operations</t>
  </si>
  <si>
    <t>Loss from discon. Operations</t>
  </si>
  <si>
    <t>Net Income</t>
  </si>
  <si>
    <t>EPS</t>
  </si>
  <si>
    <t>Wholesale</t>
  </si>
  <si>
    <t>D2C</t>
  </si>
  <si>
    <t>Royalty</t>
  </si>
  <si>
    <t>America</t>
  </si>
  <si>
    <t>Europe</t>
  </si>
  <si>
    <t>Asia Pacific</t>
  </si>
  <si>
    <t>Notes</t>
  </si>
  <si>
    <t>Brands:</t>
  </si>
  <si>
    <t>Vans, The North Face, Timberland, Dickies, Altra, Eastpak</t>
  </si>
  <si>
    <t>Icebreaker, Jansport, Kipling, Napapijri, Smartwool</t>
  </si>
  <si>
    <t>North Face Revenue</t>
  </si>
  <si>
    <t>Vans Revenue</t>
  </si>
  <si>
    <t>Timberland Revenue</t>
  </si>
  <si>
    <t>Dickies Revenue</t>
  </si>
  <si>
    <t>Other Revenue</t>
  </si>
  <si>
    <t>Q126</t>
  </si>
  <si>
    <t>Q226</t>
  </si>
  <si>
    <t>Q326</t>
  </si>
  <si>
    <t>Q426</t>
  </si>
  <si>
    <t>FQ126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</si>
</sst>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0" fontId="5" fillId="0" borderId="0" xfId="0" applyFont="1"/>
    <xf numFmtId="165" fontId="1" fillId="0" borderId="0" xfId="0" applyNumberFormat="1" applyFont="1"/>
    <xf numFmtId="165" fontId="3" fillId="0" borderId="0" xfId="0" applyNumberFormat="1" applyFont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fc.com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3357-E065-4428-904F-B44A426A31A2}">
  <dimension ref="A1:I13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3</v>
      </c>
      <c r="G2" s="2" t="s">
        <v>4</v>
      </c>
      <c r="H2" s="2">
        <v>13.17</v>
      </c>
    </row>
    <row r="3" spans="1:9" x14ac:dyDescent="0.2">
      <c r="G3" s="2" t="s">
        <v>5</v>
      </c>
      <c r="H3" s="3">
        <v>390.61650200000003</v>
      </c>
      <c r="I3" s="4" t="s">
        <v>53</v>
      </c>
    </row>
    <row r="4" spans="1:9" x14ac:dyDescent="0.2">
      <c r="B4" s="2" t="s">
        <v>1</v>
      </c>
      <c r="G4" s="2" t="s">
        <v>6</v>
      </c>
      <c r="H4" s="3">
        <f>+H2*H3</f>
        <v>5144.4193313400001</v>
      </c>
    </row>
    <row r="5" spans="1:9" x14ac:dyDescent="0.2">
      <c r="B5" s="5" t="s">
        <v>2</v>
      </c>
      <c r="G5" s="2" t="s">
        <v>7</v>
      </c>
      <c r="H5" s="3">
        <v>642.38599999999997</v>
      </c>
      <c r="I5" s="4" t="s">
        <v>53</v>
      </c>
    </row>
    <row r="6" spans="1:9" x14ac:dyDescent="0.2">
      <c r="G6" s="2" t="s">
        <v>8</v>
      </c>
      <c r="H6" s="3">
        <f>392.915+586.005+3560.99</f>
        <v>4539.91</v>
      </c>
      <c r="I6" s="4" t="s">
        <v>53</v>
      </c>
    </row>
    <row r="7" spans="1:9" x14ac:dyDescent="0.2">
      <c r="G7" s="2" t="s">
        <v>9</v>
      </c>
      <c r="H7" s="3">
        <f>+H4-H5+H6</f>
        <v>9041.9433313400004</v>
      </c>
    </row>
    <row r="10" spans="1:9" x14ac:dyDescent="0.2">
      <c r="B10" s="6" t="s">
        <v>40</v>
      </c>
    </row>
    <row r="11" spans="1:9" x14ac:dyDescent="0.2">
      <c r="B11" s="2" t="s">
        <v>41</v>
      </c>
    </row>
    <row r="12" spans="1:9" x14ac:dyDescent="0.2">
      <c r="B12" s="2" t="s">
        <v>42</v>
      </c>
    </row>
    <row r="13" spans="1:9" x14ac:dyDescent="0.2">
      <c r="B13" s="2" t="s">
        <v>43</v>
      </c>
    </row>
  </sheetData>
  <hyperlinks>
    <hyperlink ref="B5" r:id="rId1" xr:uid="{A85C3FC3-30BE-4413-9DAF-3F0FDDEBE7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D6D1-E9FA-4061-9239-71EF4FDE7FAB}">
  <dimension ref="A1:GY25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8" style="2" customWidth="1"/>
    <col min="3" max="16384" width="9.140625" style="2"/>
  </cols>
  <sheetData>
    <row r="1" spans="1:207" x14ac:dyDescent="0.2">
      <c r="A1" s="5" t="s">
        <v>10</v>
      </c>
    </row>
    <row r="2" spans="1:207" x14ac:dyDescent="0.2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49</v>
      </c>
      <c r="L2" s="4" t="s">
        <v>50</v>
      </c>
      <c r="M2" s="4" t="s">
        <v>51</v>
      </c>
      <c r="N2" s="4" t="s">
        <v>52</v>
      </c>
    </row>
    <row r="3" spans="1:207" x14ac:dyDescent="0.2">
      <c r="B3" s="2" t="s">
        <v>37</v>
      </c>
      <c r="C3" s="7"/>
      <c r="D3" s="7"/>
      <c r="E3" s="7">
        <v>1486.0060000000001</v>
      </c>
      <c r="F3" s="7">
        <v>1061.9000000000001</v>
      </c>
      <c r="G3" s="7">
        <v>975.66899999999998</v>
      </c>
      <c r="H3" s="7"/>
      <c r="I3" s="7">
        <v>1506.722</v>
      </c>
      <c r="J3" s="7">
        <v>995.2</v>
      </c>
      <c r="K3" s="7">
        <v>937.59799999999996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</row>
    <row r="4" spans="1:207" x14ac:dyDescent="0.2">
      <c r="B4" s="2" t="s">
        <v>38</v>
      </c>
      <c r="C4" s="7"/>
      <c r="D4" s="7"/>
      <c r="E4" s="7">
        <v>883.00599999999997</v>
      </c>
      <c r="F4" s="7">
        <v>849.6</v>
      </c>
      <c r="G4" s="7">
        <v>532.33600000000001</v>
      </c>
      <c r="H4" s="7"/>
      <c r="I4" s="7">
        <v>894.24199999999996</v>
      </c>
      <c r="J4" s="7">
        <v>812.3</v>
      </c>
      <c r="K4" s="7">
        <v>551.26300000000003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</row>
    <row r="5" spans="1:207" x14ac:dyDescent="0.2">
      <c r="B5" s="2" t="s">
        <v>39</v>
      </c>
      <c r="C5" s="7"/>
      <c r="D5" s="7"/>
      <c r="E5" s="7">
        <v>411.18200000000002</v>
      </c>
      <c r="F5" s="7">
        <v>335.8</v>
      </c>
      <c r="G5" s="7">
        <v>261.02499999999998</v>
      </c>
      <c r="H5" s="7"/>
      <c r="I5" s="7">
        <v>432.94799999999998</v>
      </c>
      <c r="J5" s="7">
        <v>336.2</v>
      </c>
      <c r="K5" s="7">
        <v>271.80500000000001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</row>
    <row r="6" spans="1:207" x14ac:dyDescent="0.2">
      <c r="B6" s="2" t="s">
        <v>44</v>
      </c>
      <c r="C6" s="7"/>
      <c r="D6" s="7"/>
      <c r="E6" s="7"/>
      <c r="F6" s="7">
        <v>814.3</v>
      </c>
      <c r="G6" s="7">
        <v>524.20000000000005</v>
      </c>
      <c r="H6" s="7"/>
      <c r="I6" s="7"/>
      <c r="J6" s="7">
        <v>834.5</v>
      </c>
      <c r="K6" s="7">
        <v>557.4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</row>
    <row r="7" spans="1:207" x14ac:dyDescent="0.2">
      <c r="B7" s="2" t="s">
        <v>45</v>
      </c>
      <c r="C7" s="7"/>
      <c r="D7" s="7"/>
      <c r="E7" s="7"/>
      <c r="F7" s="7">
        <v>631.20000000000005</v>
      </c>
      <c r="G7" s="7">
        <v>581.79999999999995</v>
      </c>
      <c r="H7" s="7"/>
      <c r="I7" s="7"/>
      <c r="J7" s="7">
        <v>492.6</v>
      </c>
      <c r="K7" s="7">
        <v>498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</row>
    <row r="8" spans="1:207" x14ac:dyDescent="0.2">
      <c r="B8" s="2" t="s">
        <v>46</v>
      </c>
      <c r="C8" s="7"/>
      <c r="D8" s="7"/>
      <c r="E8" s="7"/>
      <c r="F8" s="7">
        <v>341.5</v>
      </c>
      <c r="G8" s="7">
        <v>229.4</v>
      </c>
      <c r="H8" s="7"/>
      <c r="I8" s="7"/>
      <c r="J8" s="7">
        <v>376</v>
      </c>
      <c r="K8" s="7">
        <v>255.1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</row>
    <row r="9" spans="1:207" x14ac:dyDescent="0.2">
      <c r="B9" s="2" t="s">
        <v>47</v>
      </c>
      <c r="C9" s="7"/>
      <c r="D9" s="7"/>
      <c r="E9" s="7"/>
      <c r="F9" s="7">
        <v>162.4</v>
      </c>
      <c r="G9" s="7"/>
      <c r="H9" s="7"/>
      <c r="I9" s="7"/>
      <c r="J9" s="7">
        <v>139.30000000000001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</row>
    <row r="10" spans="1:207" x14ac:dyDescent="0.2">
      <c r="B10" s="2" t="s">
        <v>48</v>
      </c>
      <c r="C10" s="7"/>
      <c r="D10" s="7"/>
      <c r="E10" s="7"/>
      <c r="F10" s="7">
        <v>297.89999999999998</v>
      </c>
      <c r="G10" s="7"/>
      <c r="H10" s="7"/>
      <c r="I10" s="7"/>
      <c r="J10" s="7">
        <v>301.5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</row>
    <row r="11" spans="1:207" x14ac:dyDescent="0.2">
      <c r="B11" s="2" t="s">
        <v>34</v>
      </c>
      <c r="C11" s="7"/>
      <c r="D11" s="7"/>
      <c r="E11" s="7">
        <v>1156.502</v>
      </c>
      <c r="F11" s="7">
        <v>967.6</v>
      </c>
      <c r="G11" s="7">
        <v>1013.774</v>
      </c>
      <c r="H11" s="7"/>
      <c r="I11" s="7">
        <v>1250.9369999999999</v>
      </c>
      <c r="J11" s="7">
        <v>920.8</v>
      </c>
      <c r="K11" s="7">
        <v>1024.5060000000001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</row>
    <row r="12" spans="1:207" x14ac:dyDescent="0.2">
      <c r="B12" s="2" t="s">
        <v>35</v>
      </c>
      <c r="C12" s="7"/>
      <c r="D12" s="7"/>
      <c r="E12" s="7">
        <v>1606.1969999999999</v>
      </c>
      <c r="F12" s="7">
        <v>1279.7</v>
      </c>
      <c r="G12" s="7">
        <v>740.95500000000004</v>
      </c>
      <c r="H12" s="7"/>
      <c r="I12" s="7">
        <v>1565.569</v>
      </c>
      <c r="J12" s="7">
        <v>1223</v>
      </c>
      <c r="K12" s="7">
        <v>720.66300000000001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</row>
    <row r="13" spans="1:207" x14ac:dyDescent="0.2">
      <c r="B13" s="2" t="s">
        <v>36</v>
      </c>
      <c r="C13" s="7"/>
      <c r="D13" s="7"/>
      <c r="E13" s="7">
        <v>17.495000000000001</v>
      </c>
      <c r="F13" s="7">
        <v>0</v>
      </c>
      <c r="G13" s="7">
        <v>14.331</v>
      </c>
      <c r="H13" s="7"/>
      <c r="I13" s="7">
        <v>17.405999999999999</v>
      </c>
      <c r="J13" s="7">
        <v>0</v>
      </c>
      <c r="K13" s="7">
        <v>15.497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</row>
    <row r="14" spans="1:207" x14ac:dyDescent="0.2">
      <c r="B14" s="1" t="s">
        <v>19</v>
      </c>
      <c r="C14" s="8"/>
      <c r="D14" s="8"/>
      <c r="E14" s="8">
        <v>2780.194</v>
      </c>
      <c r="F14" s="8">
        <v>2247.2979999999998</v>
      </c>
      <c r="G14" s="8">
        <v>1769.06</v>
      </c>
      <c r="H14" s="8"/>
      <c r="I14" s="8">
        <v>2833.9119999999998</v>
      </c>
      <c r="J14" s="8">
        <v>2143.7710000000002</v>
      </c>
      <c r="K14" s="8">
        <v>1760.6659999999999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</row>
    <row r="15" spans="1:207" x14ac:dyDescent="0.2">
      <c r="B15" s="2" t="s">
        <v>20</v>
      </c>
      <c r="C15" s="7"/>
      <c r="D15" s="7"/>
      <c r="E15" s="7">
        <v>1261.1880000000001</v>
      </c>
      <c r="F15" s="7">
        <v>1172.3620000000001</v>
      </c>
      <c r="G15" s="7">
        <v>863.38199999999995</v>
      </c>
      <c r="H15" s="7"/>
      <c r="I15" s="7">
        <v>1238.7380000000001</v>
      </c>
      <c r="J15" s="7">
        <v>1001.3150000000001</v>
      </c>
      <c r="K15" s="7">
        <v>811.66399999999999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</row>
    <row r="16" spans="1:207" x14ac:dyDescent="0.2">
      <c r="B16" s="2" t="s">
        <v>21</v>
      </c>
      <c r="C16" s="7">
        <f t="shared" ref="C16:H16" si="0">+C14-C15</f>
        <v>0</v>
      </c>
      <c r="D16" s="7">
        <f t="shared" si="0"/>
        <v>0</v>
      </c>
      <c r="E16" s="7">
        <f t="shared" si="0"/>
        <v>1519.0059999999999</v>
      </c>
      <c r="F16" s="7">
        <f t="shared" si="0"/>
        <v>1074.9359999999997</v>
      </c>
      <c r="G16" s="7">
        <f t="shared" si="0"/>
        <v>905.678</v>
      </c>
      <c r="H16" s="7">
        <f t="shared" si="0"/>
        <v>0</v>
      </c>
      <c r="I16" s="7">
        <f>+I14-I15</f>
        <v>1595.1739999999998</v>
      </c>
      <c r="J16" s="7">
        <f t="shared" ref="J16:K16" si="1">+J14-J15</f>
        <v>1142.4560000000001</v>
      </c>
      <c r="K16" s="7">
        <f t="shared" si="1"/>
        <v>949.00199999999995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</row>
    <row r="17" spans="2:207" x14ac:dyDescent="0.2">
      <c r="B17" s="2" t="s">
        <v>22</v>
      </c>
      <c r="C17" s="7"/>
      <c r="D17" s="7"/>
      <c r="E17" s="7">
        <v>1353.152</v>
      </c>
      <c r="F17" s="7">
        <v>1197.8489999999999</v>
      </c>
      <c r="G17" s="7">
        <v>1028.6980000000001</v>
      </c>
      <c r="H17" s="7"/>
      <c r="I17" s="7">
        <v>1318.3969999999999</v>
      </c>
      <c r="J17" s="7">
        <v>1177.1010000000001</v>
      </c>
      <c r="K17" s="7">
        <v>1035.6110000000001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</row>
    <row r="18" spans="2:207" x14ac:dyDescent="0.2">
      <c r="B18" s="2" t="s">
        <v>23</v>
      </c>
      <c r="C18" s="7"/>
      <c r="D18" s="7"/>
      <c r="E18" s="7">
        <v>257.096</v>
      </c>
      <c r="F18" s="7">
        <v>250.47</v>
      </c>
      <c r="G18" s="7">
        <v>0</v>
      </c>
      <c r="H18" s="7"/>
      <c r="I18" s="7">
        <v>51</v>
      </c>
      <c r="J18" s="7">
        <v>38.241999999999997</v>
      </c>
      <c r="K18" s="7">
        <v>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</row>
    <row r="19" spans="2:207" x14ac:dyDescent="0.2">
      <c r="B19" s="2" t="s">
        <v>24</v>
      </c>
      <c r="C19" s="7">
        <f t="shared" ref="C19" si="2">+C16-C17-C18</f>
        <v>0</v>
      </c>
      <c r="D19" s="7">
        <f t="shared" ref="D19" si="3">+D16-D17-D18</f>
        <v>0</v>
      </c>
      <c r="E19" s="7">
        <f t="shared" ref="E19:H19" si="4">+E16-E17-E18</f>
        <v>-91.242000000000189</v>
      </c>
      <c r="F19" s="7">
        <f t="shared" si="4"/>
        <v>-373.38300000000027</v>
      </c>
      <c r="G19" s="7">
        <f t="shared" si="4"/>
        <v>-123.0200000000001</v>
      </c>
      <c r="H19" s="7">
        <f t="shared" si="4"/>
        <v>0</v>
      </c>
      <c r="I19" s="7">
        <f>+I16-I17-I18</f>
        <v>225.77699999999982</v>
      </c>
      <c r="J19" s="7">
        <f t="shared" ref="J19:K19" si="5">+J16-J17-J18</f>
        <v>-72.886999999999972</v>
      </c>
      <c r="K19" s="7">
        <f t="shared" si="5"/>
        <v>-86.609000000000151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</row>
    <row r="20" spans="2:207" x14ac:dyDescent="0.2">
      <c r="B20" s="2" t="s">
        <v>25</v>
      </c>
      <c r="C20" s="7"/>
      <c r="D20" s="7"/>
      <c r="E20" s="7">
        <v>3.5649999999999999</v>
      </c>
      <c r="F20" s="7">
        <v>0</v>
      </c>
      <c r="G20" s="7">
        <v>3.395</v>
      </c>
      <c r="H20" s="7"/>
      <c r="I20" s="7">
        <v>6.8259999999999996</v>
      </c>
      <c r="J20" s="7">
        <v>0</v>
      </c>
      <c r="K20" s="7">
        <v>2.5179999999999998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</row>
    <row r="21" spans="2:207" x14ac:dyDescent="0.2">
      <c r="B21" s="2" t="s">
        <v>26</v>
      </c>
      <c r="C21" s="7"/>
      <c r="D21" s="7"/>
      <c r="E21" s="7">
        <v>52.661000000000001</v>
      </c>
      <c r="F21" s="7">
        <v>39.896000000000001</v>
      </c>
      <c r="G21" s="7">
        <v>44.341999999999999</v>
      </c>
      <c r="H21" s="7"/>
      <c r="I21" s="7">
        <v>43.341999999999999</v>
      </c>
      <c r="J21" s="7">
        <v>29.091999999999999</v>
      </c>
      <c r="K21" s="7">
        <v>43.637999999999998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</row>
    <row r="22" spans="2:207" x14ac:dyDescent="0.2">
      <c r="B22" s="2" t="s">
        <v>27</v>
      </c>
      <c r="C22" s="7"/>
      <c r="D22" s="7"/>
      <c r="E22" s="7">
        <v>29.004000000000001</v>
      </c>
      <c r="F22" s="7">
        <v>1.5149999999999999</v>
      </c>
      <c r="G22" s="7">
        <v>-1.486</v>
      </c>
      <c r="H22" s="7"/>
      <c r="I22" s="7">
        <v>7.4080000000000004</v>
      </c>
      <c r="J22" s="7">
        <v>-14.631</v>
      </c>
      <c r="K22" s="7">
        <v>1.1359999999999999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</row>
    <row r="23" spans="2:207" x14ac:dyDescent="0.2">
      <c r="B23" s="2" t="s">
        <v>28</v>
      </c>
      <c r="C23" s="7">
        <f t="shared" ref="C23:H23" si="6">+C19+C20-C21+C22</f>
        <v>0</v>
      </c>
      <c r="D23" s="7">
        <f t="shared" si="6"/>
        <v>0</v>
      </c>
      <c r="E23" s="7">
        <f t="shared" si="6"/>
        <v>-111.33400000000019</v>
      </c>
      <c r="F23" s="7">
        <f t="shared" si="6"/>
        <v>-411.76400000000029</v>
      </c>
      <c r="G23" s="7">
        <f t="shared" si="6"/>
        <v>-165.45300000000009</v>
      </c>
      <c r="H23" s="7">
        <f t="shared" si="6"/>
        <v>0</v>
      </c>
      <c r="I23" s="7">
        <f>+I19+I20-I21+I22</f>
        <v>196.66899999999978</v>
      </c>
      <c r="J23" s="7">
        <f t="shared" ref="J23:K23" si="7">+J19+J20-J21+J22</f>
        <v>-116.60999999999997</v>
      </c>
      <c r="K23" s="7">
        <f t="shared" si="7"/>
        <v>-126.59300000000016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</row>
    <row r="24" spans="2:207" x14ac:dyDescent="0.2">
      <c r="B24" s="2" t="s">
        <v>29</v>
      </c>
      <c r="C24" s="7"/>
      <c r="D24" s="7"/>
      <c r="E24" s="7">
        <v>-19.597999999999999</v>
      </c>
      <c r="F24" s="7">
        <v>0.36</v>
      </c>
      <c r="G24" s="7">
        <v>-13.426</v>
      </c>
      <c r="H24" s="7"/>
      <c r="I24" s="7">
        <v>27.56</v>
      </c>
      <c r="J24" s="7">
        <v>33.656999999999996</v>
      </c>
      <c r="K24" s="7">
        <v>-10.185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</row>
    <row r="25" spans="2:207" x14ac:dyDescent="0.2">
      <c r="B25" s="2" t="s">
        <v>30</v>
      </c>
      <c r="C25" s="7">
        <f t="shared" ref="C25:H25" si="8">+C23-C24</f>
        <v>0</v>
      </c>
      <c r="D25" s="7">
        <f t="shared" si="8"/>
        <v>0</v>
      </c>
      <c r="E25" s="7">
        <f t="shared" si="8"/>
        <v>-91.736000000000189</v>
      </c>
      <c r="F25" s="7">
        <f t="shared" si="8"/>
        <v>-412.12400000000031</v>
      </c>
      <c r="G25" s="7">
        <f t="shared" si="8"/>
        <v>-152.0270000000001</v>
      </c>
      <c r="H25" s="7">
        <f t="shared" si="8"/>
        <v>0</v>
      </c>
      <c r="I25" s="7">
        <f>+I23-I24</f>
        <v>169.10899999999978</v>
      </c>
      <c r="J25" s="7">
        <f t="shared" ref="J25:K25" si="9">+J23-J24</f>
        <v>-150.26699999999997</v>
      </c>
      <c r="K25" s="7">
        <f t="shared" si="9"/>
        <v>-116.40800000000016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</row>
    <row r="26" spans="2:207" x14ac:dyDescent="0.2">
      <c r="B26" s="2" t="s">
        <v>31</v>
      </c>
      <c r="C26" s="7"/>
      <c r="D26" s="7"/>
      <c r="E26" s="7">
        <v>-49.283999999999999</v>
      </c>
      <c r="F26" s="7">
        <v>6.1840000000000002</v>
      </c>
      <c r="G26" s="7">
        <v>106.85899999999999</v>
      </c>
      <c r="H26" s="7"/>
      <c r="I26" s="7">
        <v>1.329</v>
      </c>
      <c r="J26" s="7">
        <v>0.52100000000000002</v>
      </c>
      <c r="K26" s="7">
        <v>0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</row>
    <row r="27" spans="2:207" x14ac:dyDescent="0.2">
      <c r="B27" s="2" t="s">
        <v>32</v>
      </c>
      <c r="C27" s="7">
        <f t="shared" ref="C27:H27" si="10">+C25-C26</f>
        <v>0</v>
      </c>
      <c r="D27" s="7">
        <f t="shared" si="10"/>
        <v>0</v>
      </c>
      <c r="E27" s="7">
        <f t="shared" si="10"/>
        <v>-42.45200000000019</v>
      </c>
      <c r="F27" s="7">
        <f t="shared" si="10"/>
        <v>-418.30800000000033</v>
      </c>
      <c r="G27" s="7">
        <f t="shared" si="10"/>
        <v>-258.88600000000008</v>
      </c>
      <c r="H27" s="7">
        <f t="shared" si="10"/>
        <v>0</v>
      </c>
      <c r="I27" s="7">
        <f>+I25-I26</f>
        <v>167.77999999999977</v>
      </c>
      <c r="J27" s="7">
        <f t="shared" ref="J27:K27" si="11">+J25-J26</f>
        <v>-150.78799999999995</v>
      </c>
      <c r="K27" s="7">
        <f t="shared" si="11"/>
        <v>-116.40800000000016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</row>
    <row r="28" spans="2:207" x14ac:dyDescent="0.2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</row>
    <row r="29" spans="2:207" x14ac:dyDescent="0.2">
      <c r="B29" s="2" t="s">
        <v>33</v>
      </c>
      <c r="C29" s="9" t="e">
        <f t="shared" ref="C29:D29" si="12">+C27/C30</f>
        <v>#DIV/0!</v>
      </c>
      <c r="D29" s="9" t="e">
        <f t="shared" si="12"/>
        <v>#DIV/0!</v>
      </c>
      <c r="E29" s="9">
        <f>+E27/E30</f>
        <v>-0.10930447522162451</v>
      </c>
      <c r="F29" s="9">
        <f t="shared" ref="F29:K29" si="13">+F27/F30</f>
        <v>-1.0765623753406826</v>
      </c>
      <c r="G29" s="9">
        <f t="shared" si="13"/>
        <v>-0.66596011225983387</v>
      </c>
      <c r="H29" s="9" t="e">
        <f t="shared" si="13"/>
        <v>#DIV/0!</v>
      </c>
      <c r="I29" s="9">
        <f t="shared" si="13"/>
        <v>0.43106947777338089</v>
      </c>
      <c r="J29" s="9">
        <f t="shared" si="13"/>
        <v>-0.38702788721910641</v>
      </c>
      <c r="K29" s="9">
        <f t="shared" si="13"/>
        <v>-0.2984636842860956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</row>
    <row r="30" spans="2:207" x14ac:dyDescent="0.2">
      <c r="B30" s="2" t="s">
        <v>5</v>
      </c>
      <c r="C30" s="7"/>
      <c r="D30" s="7"/>
      <c r="E30" s="7">
        <v>388.38299999999998</v>
      </c>
      <c r="F30" s="7">
        <v>388.55900000000003</v>
      </c>
      <c r="G30" s="7">
        <v>388.74099999999999</v>
      </c>
      <c r="H30" s="7"/>
      <c r="I30" s="7">
        <v>389.21800000000002</v>
      </c>
      <c r="J30" s="7">
        <v>389.60500000000002</v>
      </c>
      <c r="K30" s="7">
        <v>390.024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</row>
    <row r="31" spans="2:207" x14ac:dyDescent="0.2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</row>
    <row r="32" spans="2:207" x14ac:dyDescent="0.2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</row>
    <row r="33" spans="3:207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</row>
    <row r="34" spans="3:207" x14ac:dyDescent="0.2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</row>
    <row r="35" spans="3:207" x14ac:dyDescent="0.2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</row>
    <row r="36" spans="3:207" x14ac:dyDescent="0.2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</row>
    <row r="37" spans="3:207" x14ac:dyDescent="0.2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</row>
    <row r="38" spans="3:207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</row>
    <row r="39" spans="3:207" x14ac:dyDescent="0.2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</row>
    <row r="40" spans="3:207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</row>
    <row r="41" spans="3:207" x14ac:dyDescent="0.2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</row>
    <row r="42" spans="3:207" x14ac:dyDescent="0.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</row>
    <row r="43" spans="3:207" x14ac:dyDescent="0.2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</row>
    <row r="44" spans="3:207" x14ac:dyDescent="0.2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</row>
    <row r="45" spans="3:207" x14ac:dyDescent="0.2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</row>
    <row r="46" spans="3:207" x14ac:dyDescent="0.2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</row>
    <row r="47" spans="3:207" x14ac:dyDescent="0.2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</row>
    <row r="48" spans="3:207" x14ac:dyDescent="0.2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</row>
    <row r="49" spans="3:207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</row>
    <row r="50" spans="3:207" x14ac:dyDescent="0.2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</row>
    <row r="51" spans="3:207" x14ac:dyDescent="0.2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</row>
    <row r="52" spans="3:207" x14ac:dyDescent="0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</row>
    <row r="53" spans="3:207" x14ac:dyDescent="0.2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</row>
    <row r="54" spans="3:207" x14ac:dyDescent="0.2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</row>
    <row r="55" spans="3:207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</row>
    <row r="56" spans="3:207" x14ac:dyDescent="0.2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</row>
    <row r="57" spans="3:207" x14ac:dyDescent="0.2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</row>
    <row r="58" spans="3:207" x14ac:dyDescent="0.2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</row>
    <row r="59" spans="3:207" x14ac:dyDescent="0.2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</row>
    <row r="60" spans="3:207" x14ac:dyDescent="0.2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</row>
    <row r="61" spans="3:207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</row>
    <row r="62" spans="3:207" x14ac:dyDescent="0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</row>
    <row r="63" spans="3:207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</row>
    <row r="64" spans="3:207" x14ac:dyDescent="0.2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</row>
    <row r="65" spans="3:207" x14ac:dyDescent="0.2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</row>
    <row r="66" spans="3:207" x14ac:dyDescent="0.2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</row>
    <row r="67" spans="3:207" x14ac:dyDescent="0.2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</row>
    <row r="68" spans="3:207" x14ac:dyDescent="0.2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</row>
    <row r="69" spans="3:207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</row>
    <row r="70" spans="3:207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</row>
    <row r="71" spans="3:207" x14ac:dyDescent="0.2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</row>
    <row r="72" spans="3:207" x14ac:dyDescent="0.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</row>
    <row r="73" spans="3:207" x14ac:dyDescent="0.2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</row>
    <row r="74" spans="3:207" x14ac:dyDescent="0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</row>
    <row r="75" spans="3:207" x14ac:dyDescent="0.2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</row>
    <row r="76" spans="3:207" x14ac:dyDescent="0.2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</row>
    <row r="77" spans="3:207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</row>
    <row r="78" spans="3:207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</row>
    <row r="79" spans="3:207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</row>
    <row r="80" spans="3:207" x14ac:dyDescent="0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</row>
    <row r="81" spans="3:207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</row>
    <row r="82" spans="3:207" x14ac:dyDescent="0.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</row>
    <row r="83" spans="3:207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</row>
    <row r="84" spans="3:207" x14ac:dyDescent="0.2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</row>
    <row r="85" spans="3:207" x14ac:dyDescent="0.2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</row>
    <row r="86" spans="3:207" x14ac:dyDescent="0.2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</row>
    <row r="87" spans="3:207" x14ac:dyDescent="0.2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</row>
    <row r="88" spans="3:207" x14ac:dyDescent="0.2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</row>
    <row r="89" spans="3:207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</row>
    <row r="90" spans="3:207" x14ac:dyDescent="0.2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</row>
    <row r="91" spans="3:207" x14ac:dyDescent="0.2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</row>
    <row r="92" spans="3:207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</row>
    <row r="93" spans="3:207" x14ac:dyDescent="0.2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</row>
    <row r="94" spans="3:207" x14ac:dyDescent="0.2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</row>
    <row r="95" spans="3:207" x14ac:dyDescent="0.2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</row>
    <row r="96" spans="3:207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</row>
    <row r="97" spans="3:207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</row>
    <row r="98" spans="3:207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</row>
    <row r="99" spans="3:207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</row>
    <row r="100" spans="3:207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</row>
    <row r="101" spans="3:207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</row>
    <row r="102" spans="3:207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</row>
    <row r="103" spans="3:207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</row>
    <row r="104" spans="3:207" x14ac:dyDescent="0.2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</row>
    <row r="105" spans="3:207" x14ac:dyDescent="0.2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</row>
    <row r="106" spans="3:207" x14ac:dyDescent="0.2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</row>
    <row r="107" spans="3:207" x14ac:dyDescent="0.2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</row>
    <row r="108" spans="3:207" x14ac:dyDescent="0.2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</row>
    <row r="109" spans="3:207" x14ac:dyDescent="0.2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</row>
    <row r="110" spans="3:207" x14ac:dyDescent="0.2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</row>
    <row r="111" spans="3:207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</row>
    <row r="112" spans="3:207" x14ac:dyDescent="0.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</row>
    <row r="113" spans="3:207" x14ac:dyDescent="0.2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</row>
    <row r="114" spans="3:207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</row>
    <row r="115" spans="3:207" x14ac:dyDescent="0.2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</row>
    <row r="116" spans="3:207" x14ac:dyDescent="0.2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</row>
    <row r="117" spans="3:207" x14ac:dyDescent="0.2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</row>
    <row r="118" spans="3:207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</row>
    <row r="119" spans="3:207" x14ac:dyDescent="0.2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</row>
    <row r="120" spans="3:207" x14ac:dyDescent="0.2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</row>
    <row r="121" spans="3:207" x14ac:dyDescent="0.2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</row>
    <row r="122" spans="3:207" x14ac:dyDescent="0.2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</row>
    <row r="123" spans="3:207" x14ac:dyDescent="0.2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</row>
    <row r="124" spans="3:207" x14ac:dyDescent="0.2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</row>
    <row r="125" spans="3:207" x14ac:dyDescent="0.2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</row>
    <row r="126" spans="3:207" x14ac:dyDescent="0.2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</row>
    <row r="127" spans="3:207" x14ac:dyDescent="0.2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</row>
    <row r="128" spans="3:207" x14ac:dyDescent="0.2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</row>
    <row r="129" spans="3:207" x14ac:dyDescent="0.2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</row>
    <row r="130" spans="3:207" x14ac:dyDescent="0.2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</row>
    <row r="131" spans="3:207" x14ac:dyDescent="0.2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</row>
    <row r="132" spans="3:207" x14ac:dyDescent="0.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</row>
    <row r="133" spans="3:207" x14ac:dyDescent="0.2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</row>
    <row r="134" spans="3:207" x14ac:dyDescent="0.2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</row>
    <row r="135" spans="3:207" x14ac:dyDescent="0.2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</row>
    <row r="136" spans="3:207" x14ac:dyDescent="0.2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</row>
    <row r="137" spans="3:207" x14ac:dyDescent="0.2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</row>
    <row r="138" spans="3:207" x14ac:dyDescent="0.2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</row>
    <row r="139" spans="3:207" x14ac:dyDescent="0.2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</row>
    <row r="140" spans="3:207" x14ac:dyDescent="0.2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</row>
    <row r="141" spans="3:207" x14ac:dyDescent="0.2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</row>
    <row r="142" spans="3:207" x14ac:dyDescent="0.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</row>
    <row r="143" spans="3:207" x14ac:dyDescent="0.2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</row>
    <row r="144" spans="3:207" x14ac:dyDescent="0.2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</row>
    <row r="145" spans="3:207" x14ac:dyDescent="0.2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</row>
    <row r="146" spans="3:207" x14ac:dyDescent="0.2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</row>
    <row r="147" spans="3:207" x14ac:dyDescent="0.2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</row>
    <row r="148" spans="3:207" x14ac:dyDescent="0.2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</row>
    <row r="149" spans="3:207" x14ac:dyDescent="0.2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</row>
    <row r="150" spans="3:207" x14ac:dyDescent="0.2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</row>
    <row r="151" spans="3:207" x14ac:dyDescent="0.2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</row>
    <row r="152" spans="3:207" x14ac:dyDescent="0.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</row>
    <row r="153" spans="3:207" x14ac:dyDescent="0.2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</row>
    <row r="154" spans="3:207" x14ac:dyDescent="0.2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</row>
    <row r="155" spans="3:207" x14ac:dyDescent="0.2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</row>
    <row r="156" spans="3:207" x14ac:dyDescent="0.2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</row>
    <row r="157" spans="3:207" x14ac:dyDescent="0.2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</row>
    <row r="158" spans="3:207" x14ac:dyDescent="0.2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</row>
    <row r="159" spans="3:207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</row>
    <row r="160" spans="3:207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</row>
    <row r="161" spans="3:207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</row>
    <row r="162" spans="3:207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</row>
    <row r="163" spans="3:207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</row>
    <row r="164" spans="3:207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</row>
    <row r="165" spans="3:207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</row>
    <row r="166" spans="3:207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</row>
    <row r="167" spans="3:207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</row>
    <row r="168" spans="3:207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</row>
    <row r="169" spans="3:207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</row>
    <row r="170" spans="3:207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</row>
    <row r="171" spans="3:207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</row>
    <row r="172" spans="3:207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</row>
    <row r="173" spans="3:207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</row>
    <row r="174" spans="3:207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</row>
    <row r="175" spans="3:207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</row>
    <row r="176" spans="3:207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</row>
    <row r="177" spans="3:207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</row>
    <row r="178" spans="3:207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</row>
    <row r="179" spans="3:207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</row>
    <row r="180" spans="3:207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</row>
    <row r="181" spans="3:207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</row>
    <row r="182" spans="3:207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</row>
    <row r="183" spans="3:207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</row>
    <row r="184" spans="3:207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</row>
    <row r="185" spans="3:207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</row>
    <row r="186" spans="3:207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</row>
    <row r="187" spans="3:207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</row>
    <row r="188" spans="3:207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</row>
    <row r="189" spans="3:207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</row>
    <row r="190" spans="3:207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</row>
    <row r="191" spans="3:207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</row>
    <row r="192" spans="3:207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</row>
    <row r="193" spans="3:207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</row>
    <row r="194" spans="3:207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</row>
    <row r="195" spans="3:207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</row>
    <row r="196" spans="3:207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</row>
    <row r="197" spans="3:207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</row>
    <row r="198" spans="3:207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</row>
    <row r="199" spans="3:207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</row>
    <row r="200" spans="3:207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</row>
    <row r="201" spans="3:207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</row>
    <row r="202" spans="3:207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</row>
    <row r="203" spans="3:207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</row>
    <row r="204" spans="3:207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</row>
    <row r="205" spans="3:207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</row>
    <row r="206" spans="3:207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</row>
    <row r="207" spans="3:207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</row>
    <row r="208" spans="3:207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</row>
    <row r="209" spans="3:207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</row>
    <row r="210" spans="3:207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</row>
    <row r="211" spans="3:207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</row>
    <row r="212" spans="3:207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</row>
    <row r="213" spans="3:207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</row>
    <row r="214" spans="3:207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</row>
    <row r="215" spans="3:207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</row>
    <row r="216" spans="3:207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</row>
    <row r="217" spans="3:207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</row>
    <row r="218" spans="3:207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</row>
    <row r="219" spans="3:207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</row>
    <row r="220" spans="3:207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</row>
    <row r="221" spans="3:207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</row>
    <row r="222" spans="3:207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</row>
    <row r="223" spans="3:207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</row>
    <row r="224" spans="3:207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</row>
    <row r="225" spans="3:207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</row>
    <row r="226" spans="3:207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</row>
    <row r="227" spans="3:207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</row>
    <row r="228" spans="3:207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</row>
    <row r="229" spans="3:207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</row>
    <row r="230" spans="3:207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</row>
    <row r="231" spans="3:207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</row>
    <row r="232" spans="3:207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</row>
    <row r="233" spans="3:207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</row>
    <row r="234" spans="3:207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</row>
    <row r="235" spans="3:207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</row>
    <row r="236" spans="3:207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</row>
    <row r="237" spans="3:207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</row>
    <row r="238" spans="3:207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</row>
    <row r="239" spans="3:207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</row>
    <row r="240" spans="3:207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</row>
    <row r="241" spans="3:207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</row>
    <row r="242" spans="3:207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</row>
    <row r="243" spans="3:207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</row>
    <row r="244" spans="3:207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</row>
    <row r="245" spans="3:207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</row>
    <row r="246" spans="3:207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</row>
    <row r="247" spans="3:207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</row>
    <row r="248" spans="3:207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</row>
    <row r="249" spans="3:207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</row>
    <row r="250" spans="3:207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</row>
    <row r="251" spans="3:207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</row>
    <row r="252" spans="3:207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</row>
    <row r="253" spans="3:207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</row>
    <row r="254" spans="3:207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</row>
  </sheetData>
  <hyperlinks>
    <hyperlink ref="A1" location="Main!A1" display="Main" xr:uid="{F19B80C1-46AF-4099-8AA5-CF7124DDE4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2025-01-30T13:50:29Z</dcterms:created>
  <dcterms:modified xsi:type="dcterms:W3CDTF">2025-09-02T17:41:53Z</dcterms:modified>
</cp:coreProperties>
</file>