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475A2C9-2426-42DA-8878-95182DCD4400}" xr6:coauthVersionLast="47" xr6:coauthVersionMax="47" xr10:uidLastSave="{00000000-0000-0000-0000-000000000000}"/>
  <bookViews>
    <workbookView xWindow="19095" yWindow="0" windowWidth="19410" windowHeight="20925" xr2:uid="{F2FA7907-8CBC-4DAA-8F06-24F02A4257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G32" i="2"/>
  <c r="G31" i="2"/>
  <c r="G30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H36" i="2"/>
  <c r="H35" i="2"/>
  <c r="H34" i="2"/>
  <c r="H32" i="2"/>
  <c r="D6" i="2"/>
  <c r="J6" i="2"/>
  <c r="I6" i="2"/>
  <c r="G6" i="2"/>
  <c r="F6" i="2"/>
  <c r="E6" i="2"/>
  <c r="C6" i="2"/>
  <c r="H6" i="2"/>
  <c r="H30" i="2" s="1"/>
  <c r="J27" i="2"/>
  <c r="I27" i="2"/>
  <c r="C14" i="2"/>
  <c r="C17" i="2" s="1"/>
  <c r="C20" i="2" s="1"/>
  <c r="C23" i="2" s="1"/>
  <c r="C25" i="2" s="1"/>
  <c r="C27" i="2" s="1"/>
  <c r="H11" i="2"/>
  <c r="H14" i="2" s="1"/>
  <c r="H17" i="2" s="1"/>
  <c r="H20" i="2" s="1"/>
  <c r="H23" i="2" s="1"/>
  <c r="H25" i="2" s="1"/>
  <c r="H27" i="2" s="1"/>
  <c r="G11" i="2"/>
  <c r="G14" i="2" s="1"/>
  <c r="G17" i="2" s="1"/>
  <c r="G20" i="2" s="1"/>
  <c r="G23" i="2" s="1"/>
  <c r="G25" i="2" s="1"/>
  <c r="G27" i="2" s="1"/>
  <c r="F11" i="2"/>
  <c r="F14" i="2" s="1"/>
  <c r="F17" i="2" s="1"/>
  <c r="F20" i="2" s="1"/>
  <c r="F23" i="2" s="1"/>
  <c r="F25" i="2" s="1"/>
  <c r="F27" i="2" s="1"/>
  <c r="E11" i="2"/>
  <c r="E14" i="2" s="1"/>
  <c r="E17" i="2" s="1"/>
  <c r="E20" i="2" s="1"/>
  <c r="E23" i="2" s="1"/>
  <c r="E25" i="2" s="1"/>
  <c r="E27" i="2" s="1"/>
  <c r="D11" i="2"/>
  <c r="D14" i="2" s="1"/>
  <c r="D17" i="2" s="1"/>
  <c r="D20" i="2" s="1"/>
  <c r="D23" i="2" s="1"/>
  <c r="D25" i="2" s="1"/>
  <c r="D27" i="2" s="1"/>
  <c r="J14" i="2"/>
  <c r="I14" i="2"/>
  <c r="I7" i="1"/>
  <c r="I6" i="1"/>
  <c r="I4" i="1"/>
  <c r="H31" i="2" l="1"/>
  <c r="H33" i="2"/>
</calcChain>
</file>

<file path=xl/sharedStrings.xml><?xml version="1.0" encoding="utf-8"?>
<sst xmlns="http://schemas.openxmlformats.org/spreadsheetml/2006/main" count="51" uniqueCount="47">
  <si>
    <t>T-Mobile US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</si>
  <si>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</si>
  <si>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</si>
  <si>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</si>
  <si>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</si>
  <si>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</si>
  <si>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</si>
  <si>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</si>
  <si>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</si>
  <si>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</si>
  <si>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</si>
  <si>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</si>
  <si>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</si>
  <si>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</si>
  <si>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</si>
  <si>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</si>
  <si>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</si>
  <si>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Postpaid revenue</t>
  </si>
  <si>
    <t>Prepaid Revenue</t>
  </si>
  <si>
    <t>Wholesale and services</t>
  </si>
  <si>
    <t>Other</t>
  </si>
  <si>
    <t>Revenue</t>
  </si>
  <si>
    <t>Equipment</t>
  </si>
  <si>
    <t>Serivce Revenue</t>
  </si>
  <si>
    <t>COGS Services</t>
  </si>
  <si>
    <t>COGS Equipment</t>
  </si>
  <si>
    <t>Gross Profit</t>
  </si>
  <si>
    <t>SG&amp;A</t>
  </si>
  <si>
    <t>D&amp;A</t>
  </si>
  <si>
    <t>Operating Profit</t>
  </si>
  <si>
    <t>Interest Expense</t>
  </si>
  <si>
    <t>Other Expenses</t>
  </si>
  <si>
    <t>Pretax Income</t>
  </si>
  <si>
    <t>Tax Expense</t>
  </si>
  <si>
    <t>Net Income</t>
  </si>
  <si>
    <t>EPS</t>
  </si>
  <si>
    <t>Postpaid phone Costumers</t>
  </si>
  <si>
    <t>Postpaid other Costumers</t>
  </si>
  <si>
    <t xml:space="preserve">Prepaid Costumers </t>
  </si>
  <si>
    <t>Total Costumers</t>
  </si>
  <si>
    <t>Costumer Growth</t>
  </si>
  <si>
    <t>Serivces Growth</t>
  </si>
  <si>
    <t>Equipment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</si>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</sst>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EEF9-AE1D-4961-BB0D-2987855891B1}">
  <dimension ref="A1:J7"/>
  <sheetViews>
    <sheetView tabSelected="1" topLeftCell="D1" zoomScale="200" zoomScaleNormal="200" workbookViewId="0">
      <selection activeCell="I8" sqref="I8"/>
    </sheetView>
  </sheetViews>
  <sheetFormatPr defaultRowHeight="15" x14ac:dyDescent="0.25"/>
  <cols>
    <col min="1" max="1" width="4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251.74</v>
      </c>
    </row>
    <row r="3" spans="1:10" x14ac:dyDescent="0.25">
      <c r="H3" t="s">
        <v>3</v>
      </c>
      <c r="I3" s="2">
        <v>1125.419038</v>
      </c>
      <c r="J3" s="4" t="s">
        <v>14</v>
      </c>
    </row>
    <row r="4" spans="1:10" x14ac:dyDescent="0.25">
      <c r="H4" t="s">
        <v>4</v>
      </c>
      <c r="I4" s="2">
        <f>+I2*I3</f>
        <v>283312.98862612003</v>
      </c>
    </row>
    <row r="5" spans="1:10" x14ac:dyDescent="0.25">
      <c r="H5" t="s">
        <v>5</v>
      </c>
      <c r="I5" s="2">
        <v>10259</v>
      </c>
      <c r="J5" s="4" t="s">
        <v>14</v>
      </c>
    </row>
    <row r="6" spans="1:10" x14ac:dyDescent="0.25">
      <c r="H6" t="s">
        <v>6</v>
      </c>
      <c r="I6" s="2">
        <f>6408+75018</f>
        <v>81426</v>
      </c>
      <c r="J6" s="4" t="s">
        <v>14</v>
      </c>
    </row>
    <row r="7" spans="1:10" x14ac:dyDescent="0.25">
      <c r="H7" t="s">
        <v>7</v>
      </c>
      <c r="I7" s="2">
        <f>+I4-I5+I6</f>
        <v>354479.98862612003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05F1-99C2-417B-BC8A-BE51AB314B96}">
  <dimension ref="A1:BJ446"/>
  <sheetViews>
    <sheetView zoomScale="200" zoomScaleNormal="200" workbookViewId="0">
      <pane xSplit="2" ySplit="2" topLeftCell="E14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defaultRowHeight="15" x14ac:dyDescent="0.25"/>
  <cols>
    <col min="1" max="1" width="5.42578125" bestFit="1" customWidth="1"/>
    <col min="2" max="2" width="30" customWidth="1"/>
  </cols>
  <sheetData>
    <row r="1" spans="1:62" x14ac:dyDescent="0.25">
      <c r="A1" s="3" t="s">
        <v>8</v>
      </c>
    </row>
    <row r="2" spans="1:62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62" x14ac:dyDescent="0.25">
      <c r="B3" t="s">
        <v>36</v>
      </c>
      <c r="C3" s="2"/>
      <c r="D3" s="2">
        <v>77245</v>
      </c>
      <c r="E3" s="2"/>
      <c r="F3" s="2"/>
      <c r="G3" s="2"/>
      <c r="H3" s="2">
        <v>80338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5">
      <c r="B4" t="s">
        <v>37</v>
      </c>
      <c r="C4" s="2"/>
      <c r="D4" s="2">
        <v>23365</v>
      </c>
      <c r="E4" s="2"/>
      <c r="F4" s="2"/>
      <c r="G4" s="2"/>
      <c r="H4" s="2">
        <v>26946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B5" t="s">
        <v>38</v>
      </c>
      <c r="C5" s="2"/>
      <c r="D5" s="2">
        <v>25283</v>
      </c>
      <c r="E5" s="2"/>
      <c r="F5" s="2"/>
      <c r="G5" s="2"/>
      <c r="H5" s="2">
        <v>25494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B6" s="1" t="s">
        <v>39</v>
      </c>
      <c r="C6" s="5">
        <f t="shared" ref="C6:G6" si="0">+SUM(C3:C5)</f>
        <v>0</v>
      </c>
      <c r="D6" s="5">
        <f>+SUM(D3:D5)</f>
        <v>125893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>+SUM(H3:H5)</f>
        <v>132778</v>
      </c>
      <c r="I6" s="5">
        <f t="shared" ref="I6:J6" si="1">+SUM(I3:I5)</f>
        <v>0</v>
      </c>
      <c r="J6" s="5">
        <f t="shared" si="1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B8" t="s">
        <v>17</v>
      </c>
      <c r="C8" s="2"/>
      <c r="D8" s="2">
        <v>12899</v>
      </c>
      <c r="E8" s="2"/>
      <c r="F8" s="2"/>
      <c r="G8" s="2"/>
      <c r="H8" s="2">
        <v>14078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B9" t="s">
        <v>18</v>
      </c>
      <c r="C9" s="2"/>
      <c r="D9" s="2">
        <v>2592</v>
      </c>
      <c r="E9" s="2"/>
      <c r="F9" s="2"/>
      <c r="G9" s="2"/>
      <c r="H9" s="2">
        <v>2643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B10" t="s">
        <v>19</v>
      </c>
      <c r="C10" s="2"/>
      <c r="D10" s="2">
        <v>938</v>
      </c>
      <c r="E10" s="2"/>
      <c r="F10" s="2"/>
      <c r="G10" s="2"/>
      <c r="H10" s="2">
        <v>717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B11" t="s">
        <v>23</v>
      </c>
      <c r="C11" s="2"/>
      <c r="D11" s="2">
        <f>+SUM(D8:D10)</f>
        <v>16429</v>
      </c>
      <c r="E11" s="2">
        <f t="shared" ref="E11:H11" si="2">+SUM(E8:E10)</f>
        <v>0</v>
      </c>
      <c r="F11" s="2">
        <f t="shared" si="2"/>
        <v>0</v>
      </c>
      <c r="G11" s="2">
        <f t="shared" si="2"/>
        <v>0</v>
      </c>
      <c r="H11" s="2">
        <f t="shared" si="2"/>
        <v>17438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B12" t="s">
        <v>22</v>
      </c>
      <c r="C12" s="2"/>
      <c r="D12" s="2">
        <v>3106</v>
      </c>
      <c r="E12" s="2"/>
      <c r="F12" s="2"/>
      <c r="G12" s="2"/>
      <c r="H12" s="2">
        <v>3439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B13" t="s">
        <v>20</v>
      </c>
      <c r="C13" s="2"/>
      <c r="D13" s="2">
        <v>237</v>
      </c>
      <c r="E13" s="2"/>
      <c r="F13" s="2"/>
      <c r="G13" s="2"/>
      <c r="H13" s="2">
        <v>255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B14" s="1" t="s">
        <v>21</v>
      </c>
      <c r="C14" s="5">
        <f t="shared" ref="C14:G14" si="3">+SUM(C11:C13)</f>
        <v>0</v>
      </c>
      <c r="D14" s="5">
        <f t="shared" si="3"/>
        <v>19772</v>
      </c>
      <c r="E14" s="5">
        <f t="shared" si="3"/>
        <v>0</v>
      </c>
      <c r="F14" s="5">
        <f t="shared" si="3"/>
        <v>0</v>
      </c>
      <c r="G14" s="5">
        <f t="shared" si="3"/>
        <v>0</v>
      </c>
      <c r="H14" s="5">
        <f>+SUM(H11:H13)</f>
        <v>21132</v>
      </c>
      <c r="I14" s="5">
        <f t="shared" ref="I14:J14" si="4">+SUM(I8:I13)</f>
        <v>0</v>
      </c>
      <c r="J14" s="5">
        <f t="shared" si="4"/>
        <v>0</v>
      </c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B15" t="s">
        <v>24</v>
      </c>
      <c r="C15" s="2"/>
      <c r="D15" s="2">
        <v>2664</v>
      </c>
      <c r="E15" s="2"/>
      <c r="F15" s="2"/>
      <c r="G15" s="2"/>
      <c r="H15" s="2">
        <v>2717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B16" t="s">
        <v>25</v>
      </c>
      <c r="C16" s="2"/>
      <c r="D16" s="2">
        <v>4088</v>
      </c>
      <c r="E16" s="2"/>
      <c r="F16" s="2"/>
      <c r="G16" s="2"/>
      <c r="H16" s="2">
        <v>4659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62" x14ac:dyDescent="0.25">
      <c r="B17" t="s">
        <v>26</v>
      </c>
      <c r="C17" s="2">
        <f t="shared" ref="C17:G17" si="5">+C14-C15-C16</f>
        <v>0</v>
      </c>
      <c r="D17" s="2">
        <f t="shared" si="5"/>
        <v>13020</v>
      </c>
      <c r="E17" s="2">
        <f t="shared" si="5"/>
        <v>0</v>
      </c>
      <c r="F17" s="2">
        <f t="shared" si="5"/>
        <v>0</v>
      </c>
      <c r="G17" s="2">
        <f t="shared" si="5"/>
        <v>0</v>
      </c>
      <c r="H17" s="2">
        <f>+H14-H15-H16</f>
        <v>13756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62" x14ac:dyDescent="0.25">
      <c r="B18" t="s">
        <v>27</v>
      </c>
      <c r="C18" s="2"/>
      <c r="D18" s="2">
        <v>5142</v>
      </c>
      <c r="E18" s="2"/>
      <c r="F18" s="2"/>
      <c r="G18" s="2"/>
      <c r="H18" s="2">
        <v>5397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2:62" x14ac:dyDescent="0.25">
      <c r="B19" t="s">
        <v>28</v>
      </c>
      <c r="C19" s="2"/>
      <c r="D19" s="2">
        <v>3248</v>
      </c>
      <c r="E19" s="2"/>
      <c r="F19" s="2"/>
      <c r="G19" s="2"/>
      <c r="H19" s="2">
        <v>3146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 x14ac:dyDescent="0.25">
      <c r="B20" t="s">
        <v>29</v>
      </c>
      <c r="C20" s="2">
        <f t="shared" ref="C20:G20" si="6">+C17-SUM(C18:C19)</f>
        <v>0</v>
      </c>
      <c r="D20" s="2">
        <f t="shared" si="6"/>
        <v>4630</v>
      </c>
      <c r="E20" s="2">
        <f t="shared" si="6"/>
        <v>0</v>
      </c>
      <c r="F20" s="2">
        <f t="shared" si="6"/>
        <v>0</v>
      </c>
      <c r="G20" s="2">
        <f t="shared" si="6"/>
        <v>0</v>
      </c>
      <c r="H20" s="2">
        <f>+H17-SUM(H18:H19)</f>
        <v>5213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 x14ac:dyDescent="0.25">
      <c r="B21" t="s">
        <v>30</v>
      </c>
      <c r="C21" s="2"/>
      <c r="D21" s="2">
        <v>854</v>
      </c>
      <c r="E21" s="2"/>
      <c r="F21" s="2"/>
      <c r="G21" s="2"/>
      <c r="H21" s="2">
        <v>922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2:62" x14ac:dyDescent="0.25">
      <c r="B22" t="s">
        <v>31</v>
      </c>
      <c r="C22" s="2"/>
      <c r="D22" s="2">
        <v>8</v>
      </c>
      <c r="E22" s="2"/>
      <c r="F22" s="2"/>
      <c r="G22" s="2"/>
      <c r="H22" s="2">
        <v>11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2:62" x14ac:dyDescent="0.25">
      <c r="B23" t="s">
        <v>32</v>
      </c>
      <c r="C23" s="2">
        <f t="shared" ref="C23:G23" si="7">+C20-SUM(C21:C22)</f>
        <v>0</v>
      </c>
      <c r="D23" s="2">
        <f t="shared" si="7"/>
        <v>3768</v>
      </c>
      <c r="E23" s="2">
        <f t="shared" si="7"/>
        <v>0</v>
      </c>
      <c r="F23" s="2">
        <f t="shared" si="7"/>
        <v>0</v>
      </c>
      <c r="G23" s="2">
        <f t="shared" si="7"/>
        <v>0</v>
      </c>
      <c r="H23" s="2">
        <f>+H20-SUM(H21:H22)</f>
        <v>4280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2:62" x14ac:dyDescent="0.25">
      <c r="B24" t="s">
        <v>33</v>
      </c>
      <c r="C24" s="2"/>
      <c r="D24" s="2">
        <v>843</v>
      </c>
      <c r="E24" s="2"/>
      <c r="F24" s="2"/>
      <c r="G24" s="2"/>
      <c r="H24" s="2">
        <v>1058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2:62" x14ac:dyDescent="0.25">
      <c r="B25" t="s">
        <v>34</v>
      </c>
      <c r="C25" s="2">
        <f t="shared" ref="C25:G25" si="8">+C23-C24</f>
        <v>0</v>
      </c>
      <c r="D25" s="2">
        <f t="shared" si="8"/>
        <v>2925</v>
      </c>
      <c r="E25" s="2">
        <f t="shared" si="8"/>
        <v>0</v>
      </c>
      <c r="F25" s="2">
        <f t="shared" si="8"/>
        <v>0</v>
      </c>
      <c r="G25" s="2">
        <f t="shared" si="8"/>
        <v>0</v>
      </c>
      <c r="H25" s="2">
        <f>+H23-H24</f>
        <v>3222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2:6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2:62" x14ac:dyDescent="0.25">
      <c r="B27" t="s">
        <v>35</v>
      </c>
      <c r="C27" s="6" t="e">
        <f t="shared" ref="C27" si="9">+C25/C28</f>
        <v>#DIV/0!</v>
      </c>
      <c r="D27" s="6">
        <f>+D25/D28</f>
        <v>2.4999447405377095</v>
      </c>
      <c r="E27" s="6" t="e">
        <f t="shared" ref="E27:J27" si="10">+E25/E28</f>
        <v>#DIV/0!</v>
      </c>
      <c r="F27" s="6" t="e">
        <f t="shared" si="10"/>
        <v>#DIV/0!</v>
      </c>
      <c r="G27" s="6" t="e">
        <f t="shared" si="10"/>
        <v>#DIV/0!</v>
      </c>
      <c r="H27" s="6">
        <f t="shared" si="10"/>
        <v>2.8443789305446847</v>
      </c>
      <c r="I27" s="6" t="e">
        <f t="shared" si="10"/>
        <v>#DIV/0!</v>
      </c>
      <c r="J27" s="6" t="e">
        <f t="shared" si="10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2:62" x14ac:dyDescent="0.25">
      <c r="B28" t="s">
        <v>3</v>
      </c>
      <c r="C28" s="2"/>
      <c r="D28" s="2">
        <v>1170.025862</v>
      </c>
      <c r="E28" s="2"/>
      <c r="F28" s="2"/>
      <c r="G28" s="2"/>
      <c r="H28" s="2">
        <v>1132.7604650000001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 x14ac:dyDescent="0.25">
      <c r="B30" t="s">
        <v>40</v>
      </c>
      <c r="C30" s="2"/>
      <c r="D30" s="2"/>
      <c r="E30" s="2"/>
      <c r="F30" s="2"/>
      <c r="G30" s="7" t="e">
        <f>+G6/C6-1</f>
        <v>#DIV/0!</v>
      </c>
      <c r="H30" s="7">
        <f>+H6/D6-1</f>
        <v>5.46892996433479E-2</v>
      </c>
      <c r="I30" s="7" t="e">
        <f t="shared" ref="I30:J30" si="11">+I6/E6-1</f>
        <v>#DIV/0!</v>
      </c>
      <c r="J30" s="7" t="e">
        <f t="shared" si="11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2:62" x14ac:dyDescent="0.25">
      <c r="B31" t="s">
        <v>41</v>
      </c>
      <c r="C31" s="2"/>
      <c r="D31" s="2"/>
      <c r="E31" s="2"/>
      <c r="F31" s="2"/>
      <c r="G31" s="7" t="e">
        <f>+G11/C11-1</f>
        <v>#DIV/0!</v>
      </c>
      <c r="H31" s="7">
        <f>+H11/D11-1</f>
        <v>6.1415789153326461E-2</v>
      </c>
      <c r="I31" s="7" t="e">
        <f t="shared" ref="I31:J31" si="12">+I11/E11-1</f>
        <v>#DIV/0!</v>
      </c>
      <c r="J31" s="7" t="e">
        <f t="shared" si="1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2:62" x14ac:dyDescent="0.25">
      <c r="B32" t="s">
        <v>42</v>
      </c>
      <c r="C32" s="2"/>
      <c r="D32" s="2"/>
      <c r="E32" s="2"/>
      <c r="F32" s="2"/>
      <c r="G32" s="7" t="e">
        <f>+G12/C12-1</f>
        <v>#DIV/0!</v>
      </c>
      <c r="H32" s="7">
        <f>+H12/D12-1</f>
        <v>0.10721184803605932</v>
      </c>
      <c r="I32" s="7" t="e">
        <f t="shared" ref="I32:J32" si="13">+I12/E12-1</f>
        <v>#DIV/0!</v>
      </c>
      <c r="J32" s="7" t="e">
        <f t="shared" si="13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2:62" x14ac:dyDescent="0.25">
      <c r="B33" s="1" t="s">
        <v>43</v>
      </c>
      <c r="C33" s="5"/>
      <c r="D33" s="5"/>
      <c r="E33" s="5"/>
      <c r="F33" s="5"/>
      <c r="G33" s="8" t="e">
        <f>+G14/C14-1</f>
        <v>#DIV/0!</v>
      </c>
      <c r="H33" s="8">
        <f>+H14/D14-1</f>
        <v>6.8784139186728765E-2</v>
      </c>
      <c r="I33" s="8" t="e">
        <f t="shared" ref="I33:J33" si="14">+I14/E14-1</f>
        <v>#DIV/0!</v>
      </c>
      <c r="J33" s="8" t="e">
        <f t="shared" si="14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2:62" x14ac:dyDescent="0.25">
      <c r="B34" t="s">
        <v>44</v>
      </c>
      <c r="C34" s="7" t="e">
        <f t="shared" ref="C34:H34" si="15">+C17/C14</f>
        <v>#DIV/0!</v>
      </c>
      <c r="D34" s="7">
        <f t="shared" si="15"/>
        <v>0.6585069795670645</v>
      </c>
      <c r="E34" s="7" t="e">
        <f t="shared" si="15"/>
        <v>#DIV/0!</v>
      </c>
      <c r="F34" s="7" t="e">
        <f t="shared" si="15"/>
        <v>#DIV/0!</v>
      </c>
      <c r="G34" s="7" t="e">
        <f t="shared" si="15"/>
        <v>#DIV/0!</v>
      </c>
      <c r="H34" s="7">
        <f>+H17/H14</f>
        <v>0.6509558962710581</v>
      </c>
      <c r="I34" s="7" t="e">
        <f t="shared" ref="I34:J34" si="16">+I17/I14</f>
        <v>#DIV/0!</v>
      </c>
      <c r="J34" s="7" t="e">
        <f t="shared" si="16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2:62" x14ac:dyDescent="0.25">
      <c r="B35" t="s">
        <v>45</v>
      </c>
      <c r="C35" s="7" t="e">
        <f t="shared" ref="C35:H35" si="17">+C20/C14</f>
        <v>#DIV/0!</v>
      </c>
      <c r="D35" s="7">
        <f t="shared" si="17"/>
        <v>0.23416953267246612</v>
      </c>
      <c r="E35" s="7" t="e">
        <f t="shared" si="17"/>
        <v>#DIV/0!</v>
      </c>
      <c r="F35" s="7" t="e">
        <f t="shared" si="17"/>
        <v>#DIV/0!</v>
      </c>
      <c r="G35" s="7" t="e">
        <f t="shared" si="17"/>
        <v>#DIV/0!</v>
      </c>
      <c r="H35" s="7">
        <f>+H20/H14</f>
        <v>0.24668748816960059</v>
      </c>
      <c r="I35" s="7" t="e">
        <f t="shared" ref="I35:J35" si="18">+I20/I14</f>
        <v>#DIV/0!</v>
      </c>
      <c r="J35" s="7" t="e">
        <f t="shared" si="18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2:62" x14ac:dyDescent="0.25">
      <c r="B36" t="s">
        <v>46</v>
      </c>
      <c r="C36" s="7" t="e">
        <f t="shared" ref="C36:H36" si="19">+C24/C23</f>
        <v>#DIV/0!</v>
      </c>
      <c r="D36" s="7">
        <f t="shared" si="19"/>
        <v>0.22372611464968153</v>
      </c>
      <c r="E36" s="7" t="e">
        <f t="shared" si="19"/>
        <v>#DIV/0!</v>
      </c>
      <c r="F36" s="7" t="e">
        <f t="shared" si="19"/>
        <v>#DIV/0!</v>
      </c>
      <c r="G36" s="7" t="e">
        <f t="shared" si="19"/>
        <v>#DIV/0!</v>
      </c>
      <c r="H36" s="7">
        <f>+H24/H23</f>
        <v>0.24719626168224298</v>
      </c>
      <c r="I36" s="7" t="e">
        <f t="shared" ref="I36:J36" si="20">+I24/I23</f>
        <v>#DIV/0!</v>
      </c>
      <c r="J36" s="7" t="e">
        <f t="shared" si="20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2:6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2:6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2:6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2:6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2:6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2:6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2:6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2:6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2:6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2:6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2:6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2:6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3:6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3:6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3:6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3:6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3:6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3:6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3:6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3:6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3:6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3:6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3:6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3:6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3:6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3:6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3:6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3:6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3:6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3:6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3:6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3:6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3:6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3:6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3:6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3:6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3:6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3:6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3:6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3:6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3:6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3:6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3:6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3:6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3:6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3:6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3:6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3:6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3:6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3:6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3:6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3:6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3:6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3:6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3:6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3:6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3:6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3:6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3:6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3:6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3:6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3:6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3:6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3:6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3:6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3:6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3:6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3:6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3:6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3:6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3:6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3:6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3:6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3:6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3:6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3:6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3:6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3:6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3:6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3:6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3:6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3:6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3:6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3:6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3:6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3:6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3:6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3:6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3:6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3:6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3:6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3:6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3:6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3:6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3:6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3:6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3:6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3:6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3:6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3:6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3:6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3:6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3:6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3:6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3:6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3:6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3:6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3:6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3:6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3:6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3:6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3:6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3:6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3:6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3:6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3:6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3:6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3:6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3:6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3:6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3:6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:6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:6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3:62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3:62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3:62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3:62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3:62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3:62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3:62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3:62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3:62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3:62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3:62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3:62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3:62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3:62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3:62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3:62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3:62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3:62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3:62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3:62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3:62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3:62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3:62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3:62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3:62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3:62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3:62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3:62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3:62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3:62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3:62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3:6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3:62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3:62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3:62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3:62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3:62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3:62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3:62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3:62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3:62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3:6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3:62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3:62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3:62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3:62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3:62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3:62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3:62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3:62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3:62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3:62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3:62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3:62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3:62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3:62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3:62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3:62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3:62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3:62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3:62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3:62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3:62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3:62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3:62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3:62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3:62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3:62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3:62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3:62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3:62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3:62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3:6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3:62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3:62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3:62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3:62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3:62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3:62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3:62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3:62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3:62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3:62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3:62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3:62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3:62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3:62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3:62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3:62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3:62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3:62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3:62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3:62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3:62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3:62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3:62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3:62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3:62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3:62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3:62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3:62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3:62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3:62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3:62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3:62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3:62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3:62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3:62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3:62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3:6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3:62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3:62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3:62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3:62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3:62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3:62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3:62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3:62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3:62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3:62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3:62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3:62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3:62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3:62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3:62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3:62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3:62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3:6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3:62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3:62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3:62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3:62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3:62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3:62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3:62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3:62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3:6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3:62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3:62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3:62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3:62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3:62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3:62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3:62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3:62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3:62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3:62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3:62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3:6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3:62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3:62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3:62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3:62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3:62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3:62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3:62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3:62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3:62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3:62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3:62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3:62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3:62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3:6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3:62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3:62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3:62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3:62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3:62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3:62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3:62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3:62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3:62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3:62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3:62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3:62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3:62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3:62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3:62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3:62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3:62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3:62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3:62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3:62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3:62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3:62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3:62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3:6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3:62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3:62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3:62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3:62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3:62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3:62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3:62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3:62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3:62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3:62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3:62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3:62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3:62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3:62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3:62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3:62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3:62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3:62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3:62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3:62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3:62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3:62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3:62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3:62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3:62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3:62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3:62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3:62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3:62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3:6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3:62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3:62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3:62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3:62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3:62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3:62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3:62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3:62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3:62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3:62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3:62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3:62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3:62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3:62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3:62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3:62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3:62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3:62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3:62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3:62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3:62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3:6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3:62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3:62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</sheetData>
  <hyperlinks>
    <hyperlink ref="A1" location="Main!A1" display="Main" xr:uid="{C295D245-2873-48FE-9D29-D847E2B6D8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2025-08-26T12:18:41Z</dcterms:created>
  <dcterms:modified xsi:type="dcterms:W3CDTF">2025-08-26T12:36:47Z</dcterms:modified>
</cp:coreProperties>
</file>