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288DB0E-F927-4104-A4EE-88EC707F8027}" xr6:coauthVersionLast="47" xr6:coauthVersionMax="47" xr10:uidLastSave="{00000000-0000-0000-0000-000000000000}"/>
  <bookViews>
    <workbookView xWindow="19095" yWindow="0" windowWidth="19410" windowHeight="20925" activeTab="1" xr2:uid="{2DF430B4-67B4-46B3-9D2C-53BF0CECADC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J33" i="2"/>
  <c r="I33" i="2"/>
  <c r="H33" i="2"/>
  <c r="G33" i="2"/>
  <c r="F33" i="2"/>
  <c r="E33" i="2"/>
  <c r="D33" i="2"/>
  <c r="J31" i="2"/>
  <c r="I31" i="2"/>
  <c r="H31" i="2"/>
  <c r="G31" i="2"/>
  <c r="F31" i="2"/>
  <c r="E31" i="2"/>
  <c r="D31" i="2"/>
  <c r="J29" i="2"/>
  <c r="I29" i="2"/>
  <c r="H29" i="2"/>
  <c r="G29" i="2"/>
  <c r="F29" i="2"/>
  <c r="E29" i="2"/>
  <c r="D29" i="2"/>
  <c r="J26" i="2"/>
  <c r="I26" i="2"/>
  <c r="H26" i="2"/>
  <c r="G26" i="2"/>
  <c r="F26" i="2"/>
  <c r="E26" i="2"/>
  <c r="D26" i="2"/>
  <c r="C26" i="2"/>
  <c r="C29" i="2" s="1"/>
  <c r="C31" i="2" s="1"/>
  <c r="C33" i="2" s="1"/>
  <c r="C21" i="2"/>
  <c r="J21" i="2"/>
  <c r="I21" i="2"/>
  <c r="H21" i="2"/>
  <c r="G21" i="2"/>
  <c r="F21" i="2"/>
  <c r="E21" i="2"/>
  <c r="D21" i="2"/>
  <c r="J18" i="2"/>
  <c r="I18" i="2"/>
  <c r="H18" i="2"/>
  <c r="G18" i="2"/>
  <c r="F18" i="2"/>
  <c r="E18" i="2"/>
  <c r="D18" i="2"/>
  <c r="C18" i="2"/>
  <c r="P32" i="2"/>
  <c r="M26" i="2"/>
  <c r="M29" i="2" s="1"/>
  <c r="M31" i="2" s="1"/>
  <c r="M33" i="2" s="1"/>
  <c r="O18" i="2"/>
  <c r="O21" i="2" s="1"/>
  <c r="O26" i="2" s="1"/>
  <c r="O29" i="2" s="1"/>
  <c r="O31" i="2" s="1"/>
  <c r="O33" i="2" s="1"/>
  <c r="O35" i="2" s="1"/>
  <c r="N18" i="2"/>
  <c r="N21" i="2" s="1"/>
  <c r="N26" i="2" s="1"/>
  <c r="N29" i="2" s="1"/>
  <c r="N31" i="2" s="1"/>
  <c r="N33" i="2" s="1"/>
  <c r="N35" i="2" s="1"/>
  <c r="M18" i="2"/>
  <c r="L18" i="2"/>
  <c r="P18" i="2"/>
  <c r="P21" i="2" s="1"/>
  <c r="P26" i="2" s="1"/>
  <c r="P29" i="2" s="1"/>
  <c r="P31" i="2" s="1"/>
  <c r="M9" i="2"/>
  <c r="O9" i="2"/>
  <c r="N9" i="2"/>
  <c r="P9" i="2"/>
  <c r="O14" i="2"/>
  <c r="N14" i="2"/>
  <c r="M14" i="2"/>
  <c r="L14" i="2"/>
  <c r="P14" i="2"/>
  <c r="I4" i="1"/>
  <c r="I7" i="1" l="1"/>
  <c r="P33" i="2"/>
  <c r="P35" i="2" s="1"/>
</calcChain>
</file>

<file path=xl/sharedStrings.xml><?xml version="1.0" encoding="utf-8"?>
<sst xmlns="http://schemas.openxmlformats.org/spreadsheetml/2006/main" count="61" uniqueCount="57">
  <si>
    <t>Boeing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</si>
  <si>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</si>
  <si>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</si>
  <si>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</si>
  <si>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</si>
  <si>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</si>
  <si>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</si>
  <si>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</si>
  <si>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</si>
  <si>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Segment</t>
  </si>
  <si>
    <t>Commercial Airplanes</t>
  </si>
  <si>
    <t>Defense, Space, Security</t>
  </si>
  <si>
    <t>Global Services</t>
  </si>
  <si>
    <t>% of Rev</t>
  </si>
  <si>
    <t>Main</t>
  </si>
  <si>
    <t>FY20</t>
  </si>
  <si>
    <t>FY21</t>
  </si>
  <si>
    <t>FY22</t>
  </si>
  <si>
    <t>FY23</t>
  </si>
  <si>
    <t>FY24</t>
  </si>
  <si>
    <t>Contractual backlog</t>
  </si>
  <si>
    <t>Unobligated backlog</t>
  </si>
  <si>
    <t>Backlog</t>
  </si>
  <si>
    <t>Orders 737</t>
  </si>
  <si>
    <t>Orders 747</t>
  </si>
  <si>
    <t>Orders 767</t>
  </si>
  <si>
    <t>Orders 777</t>
  </si>
  <si>
    <t>Orders 777x</t>
  </si>
  <si>
    <t>Orders 787</t>
  </si>
  <si>
    <t>Total Orders</t>
  </si>
  <si>
    <t>Deliveries of New Products</t>
  </si>
  <si>
    <t>Sales of Products</t>
  </si>
  <si>
    <t>Sales of Services</t>
  </si>
  <si>
    <t>Revenue</t>
  </si>
  <si>
    <t>Cost of Products</t>
  </si>
  <si>
    <t>Cost of Sales</t>
  </si>
  <si>
    <t>Gross Profit</t>
  </si>
  <si>
    <t>Loss from Dipostions</t>
  </si>
  <si>
    <t>SG&amp;A</t>
  </si>
  <si>
    <t>R&amp;D</t>
  </si>
  <si>
    <t>Loss from operat. Investments</t>
  </si>
  <si>
    <t>Interest Income</t>
  </si>
  <si>
    <t>Interest Expense</t>
  </si>
  <si>
    <t>Pretax Income</t>
  </si>
  <si>
    <t>Tax Expense</t>
  </si>
  <si>
    <t>Net Income</t>
  </si>
  <si>
    <t>Minorities and Dividends</t>
  </si>
  <si>
    <t>Net Income to Group</t>
  </si>
  <si>
    <t>Operating Income</t>
  </si>
  <si>
    <t>EPS</t>
  </si>
  <si>
    <t>Q125</t>
  </si>
  <si>
    <t>Q124</t>
  </si>
  <si>
    <t>Q224</t>
  </si>
  <si>
    <t>Q324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</si>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</sst>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1"/>
    <xf numFmtId="164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CDE9-F607-4BD0-AAEF-9B3072831996}">
  <dimension ref="A1:J9"/>
  <sheetViews>
    <sheetView topLeftCell="C1" zoomScale="200" zoomScaleNormal="200" workbookViewId="0">
      <selection activeCell="I7" sqref="I7"/>
    </sheetView>
  </sheetViews>
  <sheetFormatPr defaultRowHeight="15" x14ac:dyDescent="0.25"/>
  <cols>
    <col min="1" max="1" width="3.7109375" customWidth="1"/>
    <col min="2" max="2" width="22.5703125" bestFit="1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230.1</v>
      </c>
    </row>
    <row r="3" spans="1:10" x14ac:dyDescent="0.25">
      <c r="H3" t="s">
        <v>3</v>
      </c>
      <c r="I3" s="2">
        <v>754.00547400000005</v>
      </c>
      <c r="J3" s="3" t="s">
        <v>50</v>
      </c>
    </row>
    <row r="4" spans="1:10" x14ac:dyDescent="0.25">
      <c r="H4" t="s">
        <v>4</v>
      </c>
      <c r="I4" s="2">
        <f>+I2*I3</f>
        <v>173496.6595674</v>
      </c>
    </row>
    <row r="5" spans="1:10" x14ac:dyDescent="0.25">
      <c r="H5" t="s">
        <v>5</v>
      </c>
      <c r="I5" s="2">
        <f>10142+13532</f>
        <v>23674</v>
      </c>
      <c r="J5" s="3" t="s">
        <v>50</v>
      </c>
    </row>
    <row r="6" spans="1:10" x14ac:dyDescent="0.25">
      <c r="B6" s="4" t="s">
        <v>9</v>
      </c>
      <c r="C6" s="7" t="s">
        <v>13</v>
      </c>
      <c r="D6" s="5"/>
      <c r="E6" s="6"/>
      <c r="H6" t="s">
        <v>6</v>
      </c>
      <c r="I6" s="2">
        <f>7930+45688</f>
        <v>53618</v>
      </c>
      <c r="J6" s="3" t="s">
        <v>50</v>
      </c>
    </row>
    <row r="7" spans="1:10" x14ac:dyDescent="0.25">
      <c r="B7" s="8" t="s">
        <v>10</v>
      </c>
      <c r="C7" s="9"/>
      <c r="D7" s="9"/>
      <c r="E7" s="10"/>
      <c r="H7" t="s">
        <v>7</v>
      </c>
      <c r="I7" s="2">
        <f>+I4-I5+I6</f>
        <v>203440.6595674</v>
      </c>
    </row>
    <row r="8" spans="1:10" x14ac:dyDescent="0.25">
      <c r="B8" s="11" t="s">
        <v>11</v>
      </c>
      <c r="E8" s="12"/>
    </row>
    <row r="9" spans="1:10" x14ac:dyDescent="0.25">
      <c r="B9" s="13" t="s">
        <v>12</v>
      </c>
      <c r="C9" s="14"/>
      <c r="D9" s="14"/>
      <c r="E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C7C9F-6D93-4936-946D-93C88A8164B8}">
  <dimension ref="A1:DC610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6" sqref="C36"/>
    </sheetView>
  </sheetViews>
  <sheetFormatPr defaultRowHeight="15" x14ac:dyDescent="0.25"/>
  <cols>
    <col min="1" max="1" width="5.42578125" bestFit="1" customWidth="1"/>
    <col min="2" max="2" width="28.5703125" customWidth="1"/>
  </cols>
  <sheetData>
    <row r="1" spans="1:107" x14ac:dyDescent="0.25">
      <c r="A1" s="16" t="s">
        <v>14</v>
      </c>
    </row>
    <row r="2" spans="1:107" x14ac:dyDescent="0.25">
      <c r="C2" s="3" t="s">
        <v>51</v>
      </c>
      <c r="D2" s="3" t="s">
        <v>52</v>
      </c>
      <c r="E2" s="3" t="s">
        <v>53</v>
      </c>
      <c r="F2" s="3" t="s">
        <v>8</v>
      </c>
      <c r="G2" s="3" t="s">
        <v>50</v>
      </c>
      <c r="H2" s="3" t="s">
        <v>54</v>
      </c>
      <c r="I2" s="3" t="s">
        <v>55</v>
      </c>
      <c r="J2" s="3" t="s">
        <v>56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</row>
    <row r="3" spans="1:107" x14ac:dyDescent="0.25">
      <c r="B3" t="s">
        <v>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>
        <v>11785</v>
      </c>
      <c r="O3" s="2">
        <v>12860</v>
      </c>
      <c r="P3" s="2">
        <v>13096</v>
      </c>
      <c r="Q3" s="2"/>
    </row>
    <row r="4" spans="1:107" x14ac:dyDescent="0.25">
      <c r="B4" t="s">
        <v>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>
        <v>1573</v>
      </c>
      <c r="O4" s="2">
        <v>1573</v>
      </c>
      <c r="P4" s="2">
        <v>0</v>
      </c>
      <c r="Q4" s="2"/>
    </row>
    <row r="5" spans="1:107" x14ac:dyDescent="0.25">
      <c r="B5" t="s">
        <v>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v>1377</v>
      </c>
      <c r="O5" s="2">
        <v>1407</v>
      </c>
      <c r="P5" s="2">
        <v>1430</v>
      </c>
      <c r="Q5" s="2"/>
    </row>
    <row r="6" spans="1:107" x14ac:dyDescent="0.25">
      <c r="B6" t="s">
        <v>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>
        <v>1770</v>
      </c>
      <c r="O6" s="2">
        <v>1775</v>
      </c>
      <c r="P6" s="2">
        <v>1809</v>
      </c>
      <c r="Q6" s="2"/>
    </row>
    <row r="7" spans="1:107" x14ac:dyDescent="0.25">
      <c r="B7" t="s">
        <v>27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v>244</v>
      </c>
      <c r="O7" s="2">
        <v>416</v>
      </c>
      <c r="P7" s="2">
        <v>357</v>
      </c>
      <c r="Q7" s="2"/>
    </row>
    <row r="8" spans="1:107" x14ac:dyDescent="0.25">
      <c r="B8" t="s">
        <v>28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v>1542</v>
      </c>
      <c r="O8" s="2">
        <v>1836</v>
      </c>
      <c r="P8" s="2">
        <v>1880</v>
      </c>
      <c r="Q8" s="2"/>
    </row>
    <row r="9" spans="1:107" x14ac:dyDescent="0.25">
      <c r="B9" s="1" t="s">
        <v>29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>
        <f t="shared" ref="M9:O9" si="0">+SUM(M3:M8)</f>
        <v>0</v>
      </c>
      <c r="N9" s="17">
        <f t="shared" si="0"/>
        <v>18291</v>
      </c>
      <c r="O9" s="17">
        <f t="shared" si="0"/>
        <v>19867</v>
      </c>
      <c r="P9" s="17">
        <f>+SUM(P3:P8)</f>
        <v>18572</v>
      </c>
      <c r="Q9" s="17"/>
      <c r="R9" s="1"/>
    </row>
    <row r="10" spans="1:107" x14ac:dyDescent="0.25">
      <c r="B10" t="s">
        <v>30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>
        <v>165</v>
      </c>
      <c r="O10" s="2">
        <v>162</v>
      </c>
      <c r="P10" s="2">
        <v>112</v>
      </c>
      <c r="Q10" s="2"/>
    </row>
    <row r="11" spans="1:107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07" x14ac:dyDescent="0.25">
      <c r="B12" t="s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>
        <v>497094</v>
      </c>
      <c r="P12" s="2">
        <v>498802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</row>
    <row r="13" spans="1:107" x14ac:dyDescent="0.25">
      <c r="B13" t="s">
        <v>21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23101</v>
      </c>
      <c r="P13" s="2">
        <v>22534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</row>
    <row r="14" spans="1:107" x14ac:dyDescent="0.25">
      <c r="B14" s="1" t="s">
        <v>22</v>
      </c>
      <c r="C14" s="2"/>
      <c r="D14" s="2"/>
      <c r="E14" s="2"/>
      <c r="F14" s="2"/>
      <c r="G14" s="2"/>
      <c r="H14" s="2"/>
      <c r="I14" s="2"/>
      <c r="J14" s="2"/>
      <c r="K14" s="2"/>
      <c r="L14" s="17">
        <f t="shared" ref="L14:O14" si="1">+L12+L13</f>
        <v>0</v>
      </c>
      <c r="M14" s="17">
        <f t="shared" si="1"/>
        <v>0</v>
      </c>
      <c r="N14" s="17">
        <f t="shared" si="1"/>
        <v>0</v>
      </c>
      <c r="O14" s="17">
        <f t="shared" si="1"/>
        <v>520195</v>
      </c>
      <c r="P14" s="17">
        <f>+P12+P13</f>
        <v>521336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</row>
    <row r="15" spans="1:107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</row>
    <row r="16" spans="1:107" x14ac:dyDescent="0.25">
      <c r="B16" t="s">
        <v>31</v>
      </c>
      <c r="C16" s="2">
        <v>13268</v>
      </c>
      <c r="D16" s="2"/>
      <c r="E16" s="2"/>
      <c r="F16" s="2"/>
      <c r="G16" s="2">
        <v>16147</v>
      </c>
      <c r="H16" s="2"/>
      <c r="I16" s="2"/>
      <c r="J16" s="2"/>
      <c r="K16" s="2"/>
      <c r="L16" s="2"/>
      <c r="M16" s="2"/>
      <c r="N16" s="2">
        <v>55893</v>
      </c>
      <c r="O16" s="2">
        <v>65581</v>
      </c>
      <c r="P16" s="2">
        <v>53227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</row>
    <row r="17" spans="2:107" x14ac:dyDescent="0.25">
      <c r="B17" t="s">
        <v>32</v>
      </c>
      <c r="C17" s="2">
        <v>3301</v>
      </c>
      <c r="D17" s="2"/>
      <c r="E17" s="2"/>
      <c r="F17" s="2"/>
      <c r="G17" s="2">
        <v>3349</v>
      </c>
      <c r="H17" s="2"/>
      <c r="I17" s="2"/>
      <c r="J17" s="2"/>
      <c r="K17" s="2"/>
      <c r="L17" s="2"/>
      <c r="M17" s="2"/>
      <c r="N17" s="2">
        <v>10715</v>
      </c>
      <c r="O17" s="2">
        <v>12213</v>
      </c>
      <c r="P17" s="2">
        <v>13290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</row>
    <row r="18" spans="2:107" x14ac:dyDescent="0.25">
      <c r="B18" s="1" t="s">
        <v>33</v>
      </c>
      <c r="C18" s="17">
        <f t="shared" ref="C18:O18" si="2">+C16+C17</f>
        <v>16569</v>
      </c>
      <c r="D18" s="17">
        <f t="shared" si="2"/>
        <v>0</v>
      </c>
      <c r="E18" s="17">
        <f t="shared" si="2"/>
        <v>0</v>
      </c>
      <c r="F18" s="17">
        <f t="shared" si="2"/>
        <v>0</v>
      </c>
      <c r="G18" s="17">
        <f t="shared" si="2"/>
        <v>19496</v>
      </c>
      <c r="H18" s="17">
        <f t="shared" si="2"/>
        <v>0</v>
      </c>
      <c r="I18" s="17">
        <f t="shared" si="2"/>
        <v>0</v>
      </c>
      <c r="J18" s="17">
        <f t="shared" si="2"/>
        <v>0</v>
      </c>
      <c r="K18" s="17"/>
      <c r="L18" s="17">
        <f t="shared" si="2"/>
        <v>0</v>
      </c>
      <c r="M18" s="17">
        <f t="shared" si="2"/>
        <v>0</v>
      </c>
      <c r="N18" s="17">
        <f t="shared" si="2"/>
        <v>66608</v>
      </c>
      <c r="O18" s="17">
        <f t="shared" si="2"/>
        <v>77794</v>
      </c>
      <c r="P18" s="17">
        <f>+P16+P17</f>
        <v>66517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</row>
    <row r="19" spans="2:107" x14ac:dyDescent="0.25">
      <c r="B19" t="s">
        <v>34</v>
      </c>
      <c r="C19" s="2">
        <v>12064</v>
      </c>
      <c r="D19" s="2"/>
      <c r="E19" s="2"/>
      <c r="F19" s="2"/>
      <c r="G19" s="2">
        <v>14379</v>
      </c>
      <c r="H19" s="2"/>
      <c r="I19" s="2"/>
      <c r="J19" s="2"/>
      <c r="K19" s="2"/>
      <c r="L19" s="2"/>
      <c r="M19" s="2"/>
      <c r="N19" s="2">
        <v>53969</v>
      </c>
      <c r="O19" s="2">
        <v>59864</v>
      </c>
      <c r="P19" s="2">
        <v>57394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</row>
    <row r="20" spans="2:107" x14ac:dyDescent="0.25">
      <c r="B20" t="s">
        <v>35</v>
      </c>
      <c r="C20" s="2">
        <v>2629</v>
      </c>
      <c r="D20" s="2"/>
      <c r="E20" s="2"/>
      <c r="F20" s="2"/>
      <c r="G20" s="2">
        <v>2700</v>
      </c>
      <c r="H20" s="2"/>
      <c r="I20" s="2"/>
      <c r="J20" s="2"/>
      <c r="K20" s="2"/>
      <c r="L20" s="2"/>
      <c r="M20" s="2"/>
      <c r="N20" s="2">
        <v>9109</v>
      </c>
      <c r="O20" s="2">
        <v>10206</v>
      </c>
      <c r="P20" s="2">
        <v>11114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</row>
    <row r="21" spans="2:107" x14ac:dyDescent="0.25">
      <c r="B21" t="s">
        <v>36</v>
      </c>
      <c r="C21" s="2">
        <f t="shared" ref="C21:J21" si="3">+C18-SUM(C19:C20)</f>
        <v>1876</v>
      </c>
      <c r="D21" s="2">
        <f t="shared" si="3"/>
        <v>0</v>
      </c>
      <c r="E21" s="2">
        <f t="shared" si="3"/>
        <v>0</v>
      </c>
      <c r="F21" s="2">
        <f t="shared" si="3"/>
        <v>0</v>
      </c>
      <c r="G21" s="2">
        <f t="shared" si="3"/>
        <v>2417</v>
      </c>
      <c r="H21" s="2">
        <f t="shared" si="3"/>
        <v>0</v>
      </c>
      <c r="I21" s="2">
        <f t="shared" si="3"/>
        <v>0</v>
      </c>
      <c r="J21" s="2">
        <f t="shared" si="3"/>
        <v>0</v>
      </c>
      <c r="K21" s="2"/>
      <c r="L21" s="2"/>
      <c r="M21" s="2"/>
      <c r="N21" s="2">
        <f t="shared" ref="N21:O21" si="4">+N18-SUM(N19:N20)</f>
        <v>3530</v>
      </c>
      <c r="O21" s="2">
        <f t="shared" si="4"/>
        <v>7724</v>
      </c>
      <c r="P21" s="2">
        <f>+P18-SUM(P19:P20)</f>
        <v>-1991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</row>
    <row r="22" spans="2:107" x14ac:dyDescent="0.25">
      <c r="B22" t="s">
        <v>40</v>
      </c>
      <c r="C22" s="2">
        <v>-67</v>
      </c>
      <c r="D22" s="2"/>
      <c r="E22" s="2"/>
      <c r="F22" s="2"/>
      <c r="G22" s="2">
        <v>-3</v>
      </c>
      <c r="H22" s="2"/>
      <c r="I22" s="2"/>
      <c r="J22" s="2"/>
      <c r="K22" s="2"/>
      <c r="L22" s="2"/>
      <c r="M22" s="2"/>
      <c r="N22" s="2">
        <v>16</v>
      </c>
      <c r="O22" s="2">
        <v>-46</v>
      </c>
      <c r="P22" s="2">
        <v>-71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</row>
    <row r="23" spans="2:107" x14ac:dyDescent="0.25">
      <c r="B23" t="s">
        <v>38</v>
      </c>
      <c r="C23" s="2">
        <v>1161</v>
      </c>
      <c r="D23" s="2"/>
      <c r="E23" s="2"/>
      <c r="F23" s="2"/>
      <c r="G23" s="2">
        <v>1112</v>
      </c>
      <c r="H23" s="2"/>
      <c r="I23" s="2"/>
      <c r="J23" s="2"/>
      <c r="K23" s="2"/>
      <c r="L23" s="2"/>
      <c r="M23" s="2"/>
      <c r="N23" s="2">
        <v>4187</v>
      </c>
      <c r="O23" s="2">
        <v>5168</v>
      </c>
      <c r="P23" s="2">
        <v>5021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</row>
    <row r="24" spans="2:107" x14ac:dyDescent="0.25">
      <c r="B24" t="s">
        <v>39</v>
      </c>
      <c r="C24" s="2">
        <v>868</v>
      </c>
      <c r="D24" s="2"/>
      <c r="E24" s="2"/>
      <c r="F24" s="2"/>
      <c r="G24" s="2">
        <v>844</v>
      </c>
      <c r="H24" s="2"/>
      <c r="I24" s="2"/>
      <c r="J24" s="2"/>
      <c r="K24" s="2"/>
      <c r="L24" s="2"/>
      <c r="M24" s="2"/>
      <c r="N24" s="2">
        <v>2852</v>
      </c>
      <c r="O24" s="2">
        <v>3377</v>
      </c>
      <c r="P24" s="2">
        <v>3812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</row>
    <row r="25" spans="2:107" x14ac:dyDescent="0.25">
      <c r="B25" t="s">
        <v>37</v>
      </c>
      <c r="C25" s="2">
        <v>0</v>
      </c>
      <c r="D25" s="2"/>
      <c r="E25" s="2"/>
      <c r="F25" s="2"/>
      <c r="G25" s="2">
        <v>3</v>
      </c>
      <c r="H25" s="2"/>
      <c r="I25" s="2"/>
      <c r="J25" s="2"/>
      <c r="K25" s="2"/>
      <c r="L25" s="2"/>
      <c r="M25" s="2"/>
      <c r="N25" s="2">
        <v>-6</v>
      </c>
      <c r="O25" s="2">
        <v>-2</v>
      </c>
      <c r="P25" s="2">
        <v>-46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</row>
    <row r="26" spans="2:107" x14ac:dyDescent="0.25">
      <c r="B26" t="s">
        <v>48</v>
      </c>
      <c r="C26" s="2">
        <f t="shared" ref="C26:J26" si="5">+C21-SUM(C22:C25)</f>
        <v>-86</v>
      </c>
      <c r="D26" s="2">
        <f t="shared" si="5"/>
        <v>0</v>
      </c>
      <c r="E26" s="2">
        <f t="shared" si="5"/>
        <v>0</v>
      </c>
      <c r="F26" s="2">
        <f t="shared" si="5"/>
        <v>0</v>
      </c>
      <c r="G26" s="2">
        <f t="shared" si="5"/>
        <v>461</v>
      </c>
      <c r="H26" s="2">
        <f t="shared" si="5"/>
        <v>0</v>
      </c>
      <c r="I26" s="2">
        <f t="shared" si="5"/>
        <v>0</v>
      </c>
      <c r="J26" s="2">
        <f t="shared" si="5"/>
        <v>0</v>
      </c>
      <c r="K26" s="2"/>
      <c r="L26" s="2"/>
      <c r="M26" s="2">
        <f t="shared" ref="M26:O26" si="6">+M21-SUM(M22:M25)</f>
        <v>0</v>
      </c>
      <c r="N26" s="2">
        <f t="shared" si="6"/>
        <v>-3519</v>
      </c>
      <c r="O26" s="2">
        <f t="shared" si="6"/>
        <v>-773</v>
      </c>
      <c r="P26" s="2">
        <f>+P21-SUM(P22:P25)</f>
        <v>-10707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</row>
    <row r="27" spans="2:107" x14ac:dyDescent="0.25">
      <c r="B27" t="s">
        <v>41</v>
      </c>
      <c r="C27" s="2">
        <v>277</v>
      </c>
      <c r="D27" s="2"/>
      <c r="E27" s="2"/>
      <c r="F27" s="2"/>
      <c r="G27" s="2">
        <v>323</v>
      </c>
      <c r="H27" s="2"/>
      <c r="I27" s="2"/>
      <c r="J27" s="2"/>
      <c r="K27" s="2"/>
      <c r="L27" s="2"/>
      <c r="M27" s="2"/>
      <c r="N27" s="2">
        <v>1058</v>
      </c>
      <c r="O27" s="2">
        <v>1227</v>
      </c>
      <c r="P27" s="2">
        <v>1222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</row>
    <row r="28" spans="2:107" x14ac:dyDescent="0.25">
      <c r="B28" t="s">
        <v>42</v>
      </c>
      <c r="C28" s="2">
        <v>569</v>
      </c>
      <c r="D28" s="2"/>
      <c r="E28" s="2"/>
      <c r="F28" s="2"/>
      <c r="G28" s="2">
        <v>708</v>
      </c>
      <c r="H28" s="2"/>
      <c r="I28" s="2"/>
      <c r="J28" s="2"/>
      <c r="K28" s="2"/>
      <c r="L28" s="2"/>
      <c r="M28" s="2"/>
      <c r="N28" s="2">
        <v>2561</v>
      </c>
      <c r="O28" s="2">
        <v>2459</v>
      </c>
      <c r="P28" s="2">
        <v>2725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</row>
    <row r="29" spans="2:107" x14ac:dyDescent="0.25">
      <c r="B29" t="s">
        <v>43</v>
      </c>
      <c r="C29" s="2">
        <f t="shared" ref="C29:J29" si="7">+C26+C27-C28</f>
        <v>-378</v>
      </c>
      <c r="D29" s="2">
        <f t="shared" si="7"/>
        <v>0</v>
      </c>
      <c r="E29" s="2">
        <f t="shared" si="7"/>
        <v>0</v>
      </c>
      <c r="F29" s="2">
        <f t="shared" si="7"/>
        <v>0</v>
      </c>
      <c r="G29" s="2">
        <f t="shared" si="7"/>
        <v>76</v>
      </c>
      <c r="H29" s="2">
        <f t="shared" si="7"/>
        <v>0</v>
      </c>
      <c r="I29" s="2">
        <f t="shared" si="7"/>
        <v>0</v>
      </c>
      <c r="J29" s="2">
        <f t="shared" si="7"/>
        <v>0</v>
      </c>
      <c r="K29" s="2"/>
      <c r="L29" s="2"/>
      <c r="M29" s="2">
        <f t="shared" ref="M29:O29" si="8">+M26+M27-M28</f>
        <v>0</v>
      </c>
      <c r="N29" s="2">
        <f t="shared" si="8"/>
        <v>-5022</v>
      </c>
      <c r="O29" s="2">
        <f t="shared" si="8"/>
        <v>-2005</v>
      </c>
      <c r="P29" s="2">
        <f>+P26+P27-P28</f>
        <v>-12210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</row>
    <row r="30" spans="2:107" x14ac:dyDescent="0.25">
      <c r="B30" t="s">
        <v>44</v>
      </c>
      <c r="C30" s="2">
        <v>-23</v>
      </c>
      <c r="D30" s="2"/>
      <c r="E30" s="2"/>
      <c r="F30" s="2"/>
      <c r="G30" s="2">
        <v>107</v>
      </c>
      <c r="H30" s="2"/>
      <c r="I30" s="2"/>
      <c r="J30" s="2"/>
      <c r="K30" s="2"/>
      <c r="L30" s="2"/>
      <c r="M30" s="2"/>
      <c r="N30" s="2">
        <v>31</v>
      </c>
      <c r="O30" s="2">
        <v>237</v>
      </c>
      <c r="P30" s="2">
        <v>-381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</row>
    <row r="31" spans="2:107" x14ac:dyDescent="0.25">
      <c r="B31" t="s">
        <v>45</v>
      </c>
      <c r="C31" s="2">
        <f t="shared" ref="C31:J31" si="9">+C29-C30</f>
        <v>-355</v>
      </c>
      <c r="D31" s="2">
        <f t="shared" si="9"/>
        <v>0</v>
      </c>
      <c r="E31" s="2">
        <f t="shared" si="9"/>
        <v>0</v>
      </c>
      <c r="F31" s="2">
        <f t="shared" si="9"/>
        <v>0</v>
      </c>
      <c r="G31" s="2">
        <f t="shared" si="9"/>
        <v>-31</v>
      </c>
      <c r="H31" s="2">
        <f t="shared" si="9"/>
        <v>0</v>
      </c>
      <c r="I31" s="2">
        <f t="shared" si="9"/>
        <v>0</v>
      </c>
      <c r="J31" s="2">
        <f t="shared" si="9"/>
        <v>0</v>
      </c>
      <c r="K31" s="2"/>
      <c r="L31" s="2"/>
      <c r="M31" s="2">
        <f t="shared" ref="M31:O31" si="10">+M29-M30</f>
        <v>0</v>
      </c>
      <c r="N31" s="2">
        <f t="shared" si="10"/>
        <v>-5053</v>
      </c>
      <c r="O31" s="2">
        <f t="shared" si="10"/>
        <v>-2242</v>
      </c>
      <c r="P31" s="2">
        <f>+P29-P30</f>
        <v>-11829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</row>
    <row r="32" spans="2:107" x14ac:dyDescent="0.25">
      <c r="B32" t="s">
        <v>46</v>
      </c>
      <c r="C32" s="2">
        <v>12</v>
      </c>
      <c r="D32" s="2"/>
      <c r="E32" s="2"/>
      <c r="F32" s="2"/>
      <c r="G32" s="2">
        <v>-6</v>
      </c>
      <c r="H32" s="2"/>
      <c r="I32" s="2"/>
      <c r="J32" s="2"/>
      <c r="K32" s="2"/>
      <c r="L32" s="2"/>
      <c r="M32" s="2"/>
      <c r="N32" s="2">
        <v>118</v>
      </c>
      <c r="O32" s="2">
        <v>20</v>
      </c>
      <c r="P32" s="2">
        <f>12-58</f>
        <v>-46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</row>
    <row r="33" spans="2:107" x14ac:dyDescent="0.25">
      <c r="B33" t="s">
        <v>47</v>
      </c>
      <c r="C33" s="2">
        <f t="shared" ref="C33:J33" si="11">+C31+C32</f>
        <v>-343</v>
      </c>
      <c r="D33" s="2">
        <f t="shared" si="11"/>
        <v>0</v>
      </c>
      <c r="E33" s="2">
        <f t="shared" si="11"/>
        <v>0</v>
      </c>
      <c r="F33" s="2">
        <f t="shared" si="11"/>
        <v>0</v>
      </c>
      <c r="G33" s="2">
        <f t="shared" si="11"/>
        <v>-37</v>
      </c>
      <c r="H33" s="2">
        <f t="shared" si="11"/>
        <v>0</v>
      </c>
      <c r="I33" s="2">
        <f t="shared" si="11"/>
        <v>0</v>
      </c>
      <c r="J33" s="2">
        <f t="shared" si="11"/>
        <v>0</v>
      </c>
      <c r="K33" s="2"/>
      <c r="L33" s="2"/>
      <c r="M33" s="2">
        <f t="shared" ref="M33:O33" si="12">+M31+M32</f>
        <v>0</v>
      </c>
      <c r="N33" s="2">
        <f t="shared" si="12"/>
        <v>-4935</v>
      </c>
      <c r="O33" s="2">
        <f t="shared" si="12"/>
        <v>-2222</v>
      </c>
      <c r="P33" s="2">
        <f>+P31+P32</f>
        <v>-11875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</row>
    <row r="34" spans="2:107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</row>
    <row r="35" spans="2:107" x14ac:dyDescent="0.25">
      <c r="B35" t="s">
        <v>49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19">
        <f>+N33/N36</f>
        <v>-8.29133064516129</v>
      </c>
      <c r="O35" s="19">
        <f t="shared" ref="O35:P35" si="13">+O33/O36</f>
        <v>-3.6660617059891107</v>
      </c>
      <c r="P35" s="19">
        <f t="shared" si="13"/>
        <v>-18.348269468479604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</row>
    <row r="36" spans="2:107" x14ac:dyDescent="0.25">
      <c r="B36" t="s">
        <v>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8">
        <v>595.20000000000005</v>
      </c>
      <c r="O36" s="18">
        <v>606.1</v>
      </c>
      <c r="P36" s="18">
        <v>647.20000000000005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</row>
    <row r="37" spans="2:107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</row>
    <row r="38" spans="2:107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</row>
    <row r="39" spans="2:107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</row>
    <row r="40" spans="2:107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</row>
    <row r="41" spans="2:107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</row>
    <row r="42" spans="2:107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</row>
    <row r="43" spans="2:107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</row>
    <row r="44" spans="2:107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</row>
    <row r="45" spans="2:107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</row>
    <row r="46" spans="2:107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</row>
    <row r="47" spans="2:107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</row>
    <row r="48" spans="2:107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</row>
    <row r="49" spans="3:107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</row>
    <row r="50" spans="3:107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</row>
    <row r="51" spans="3:107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</row>
    <row r="52" spans="3:107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</row>
    <row r="53" spans="3:107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</row>
    <row r="54" spans="3:107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</row>
    <row r="55" spans="3:107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</row>
    <row r="56" spans="3:107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</row>
    <row r="57" spans="3:107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</row>
    <row r="58" spans="3:107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</row>
    <row r="59" spans="3:107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</row>
    <row r="60" spans="3:107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</row>
    <row r="61" spans="3:107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</row>
    <row r="62" spans="3:107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</row>
    <row r="63" spans="3:107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</row>
    <row r="64" spans="3:107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</row>
    <row r="65" spans="3:107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</row>
    <row r="66" spans="3:107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</row>
    <row r="67" spans="3:107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</row>
    <row r="68" spans="3:107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</row>
    <row r="69" spans="3:107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</row>
    <row r="70" spans="3:107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</row>
    <row r="71" spans="3:107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</row>
    <row r="72" spans="3:107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</row>
    <row r="73" spans="3:107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</row>
    <row r="74" spans="3:107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</row>
    <row r="75" spans="3:107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</row>
    <row r="76" spans="3:107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</row>
    <row r="77" spans="3:107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</row>
    <row r="78" spans="3:107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</row>
    <row r="79" spans="3:107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</row>
    <row r="80" spans="3:107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</row>
    <row r="81" spans="3:107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</row>
    <row r="82" spans="3:107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</row>
    <row r="83" spans="3:107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</row>
    <row r="84" spans="3:107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</row>
    <row r="85" spans="3:107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</row>
    <row r="86" spans="3:107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</row>
    <row r="87" spans="3:107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</row>
    <row r="88" spans="3:107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</row>
    <row r="89" spans="3:107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</row>
    <row r="90" spans="3:107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</row>
    <row r="91" spans="3:107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</row>
    <row r="92" spans="3:107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</row>
    <row r="93" spans="3:107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</row>
    <row r="94" spans="3:107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</row>
    <row r="95" spans="3:107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</row>
    <row r="96" spans="3:107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</row>
    <row r="97" spans="3:107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</row>
    <row r="98" spans="3:107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</row>
    <row r="99" spans="3:107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</row>
    <row r="100" spans="3:107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</row>
    <row r="101" spans="3:107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</row>
    <row r="102" spans="3:107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</row>
    <row r="103" spans="3:107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</row>
    <row r="104" spans="3:107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</row>
    <row r="105" spans="3:107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</row>
    <row r="106" spans="3:107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</row>
    <row r="107" spans="3:107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</row>
    <row r="108" spans="3:107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</row>
    <row r="109" spans="3:107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</row>
    <row r="110" spans="3:107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</row>
    <row r="111" spans="3:107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</row>
    <row r="112" spans="3:107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</row>
    <row r="113" spans="3:107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</row>
    <row r="114" spans="3:107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</row>
    <row r="115" spans="3:107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</row>
    <row r="116" spans="3:107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</row>
    <row r="117" spans="3:107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</row>
    <row r="118" spans="3:107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</row>
    <row r="119" spans="3:107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</row>
    <row r="120" spans="3:107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</row>
    <row r="121" spans="3:107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</row>
    <row r="122" spans="3:107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</row>
    <row r="123" spans="3:107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</row>
    <row r="124" spans="3:107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</row>
    <row r="125" spans="3:107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</row>
    <row r="126" spans="3:107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</row>
    <row r="127" spans="3:107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</row>
    <row r="128" spans="3:107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</row>
    <row r="129" spans="3:107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</row>
    <row r="130" spans="3:107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</row>
    <row r="131" spans="3:107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</row>
    <row r="132" spans="3:107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</row>
    <row r="133" spans="3:107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</row>
    <row r="134" spans="3:107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</row>
    <row r="135" spans="3:107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</row>
    <row r="136" spans="3:107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</row>
    <row r="137" spans="3:107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</row>
    <row r="138" spans="3:107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</row>
    <row r="139" spans="3:107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</row>
    <row r="140" spans="3:107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</row>
    <row r="141" spans="3:107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</row>
    <row r="142" spans="3:107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</row>
    <row r="143" spans="3:107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</row>
    <row r="144" spans="3:107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</row>
    <row r="145" spans="3:107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</row>
    <row r="146" spans="3:107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</row>
    <row r="147" spans="3:107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</row>
    <row r="148" spans="3:107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</row>
    <row r="149" spans="3:107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</row>
    <row r="150" spans="3:107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</row>
    <row r="151" spans="3:107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</row>
    <row r="152" spans="3:107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</row>
    <row r="153" spans="3:107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</row>
    <row r="154" spans="3:107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</row>
    <row r="155" spans="3:107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</row>
    <row r="156" spans="3:107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</row>
    <row r="157" spans="3:107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</row>
    <row r="158" spans="3:107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</row>
    <row r="159" spans="3:107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</row>
    <row r="160" spans="3:107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</row>
    <row r="161" spans="3:107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</row>
    <row r="162" spans="3:107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</row>
    <row r="163" spans="3:107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</row>
    <row r="164" spans="3:107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</row>
    <row r="165" spans="3:107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</row>
    <row r="166" spans="3:107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</row>
    <row r="167" spans="3:107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</row>
    <row r="168" spans="3:107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</row>
    <row r="169" spans="3:107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</row>
    <row r="170" spans="3:107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</row>
    <row r="171" spans="3:107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</row>
    <row r="172" spans="3:107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</row>
    <row r="173" spans="3:107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</row>
    <row r="174" spans="3:107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</row>
    <row r="175" spans="3:107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</row>
    <row r="176" spans="3:107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</row>
    <row r="177" spans="3:107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</row>
    <row r="178" spans="3:107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</row>
    <row r="179" spans="3:107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</row>
    <row r="180" spans="3:107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</row>
    <row r="181" spans="3:107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</row>
    <row r="182" spans="3:107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</row>
    <row r="183" spans="3:107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</row>
    <row r="184" spans="3:107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</row>
    <row r="185" spans="3:107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</row>
    <row r="186" spans="3:107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</row>
    <row r="187" spans="3:107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</row>
    <row r="188" spans="3:107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</row>
    <row r="189" spans="3:107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</row>
    <row r="190" spans="3:107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</row>
    <row r="191" spans="3:107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</row>
    <row r="192" spans="3:107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</row>
    <row r="193" spans="3:107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</row>
    <row r="194" spans="3:107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</row>
    <row r="195" spans="3:107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</row>
    <row r="196" spans="3:107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</row>
    <row r="197" spans="3:107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</row>
    <row r="198" spans="3:107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</row>
    <row r="199" spans="3:107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</row>
    <row r="200" spans="3:107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</row>
    <row r="201" spans="3:107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</row>
    <row r="202" spans="3:107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</row>
    <row r="203" spans="3:107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</row>
    <row r="204" spans="3:107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</row>
    <row r="205" spans="3:107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</row>
    <row r="206" spans="3:107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</row>
    <row r="207" spans="3:107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</row>
    <row r="208" spans="3:107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</row>
    <row r="209" spans="3:107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</row>
    <row r="210" spans="3:107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</row>
    <row r="211" spans="3:107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</row>
    <row r="212" spans="3:107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</row>
    <row r="213" spans="3:107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</row>
    <row r="214" spans="3:107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</row>
    <row r="215" spans="3:107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</row>
    <row r="216" spans="3:107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</row>
    <row r="217" spans="3:107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</row>
    <row r="218" spans="3:107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</row>
    <row r="219" spans="3:107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spans="3:107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</row>
    <row r="221" spans="3:107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</row>
    <row r="222" spans="3:107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</row>
    <row r="223" spans="3:107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</row>
    <row r="224" spans="3:107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</row>
    <row r="225" spans="3:107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</row>
    <row r="226" spans="3:107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</row>
    <row r="227" spans="3:107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</row>
    <row r="228" spans="3:107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</row>
    <row r="229" spans="3:107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</row>
    <row r="230" spans="3:107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</row>
    <row r="231" spans="3:107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</row>
    <row r="232" spans="3:107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</row>
    <row r="233" spans="3:107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</row>
    <row r="234" spans="3:107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</row>
    <row r="235" spans="3:107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</row>
    <row r="236" spans="3:107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</row>
    <row r="237" spans="3:107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</row>
    <row r="238" spans="3:107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</row>
    <row r="239" spans="3:107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</row>
    <row r="240" spans="3:107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</row>
    <row r="241" spans="3:107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</row>
    <row r="242" spans="3:107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</row>
    <row r="243" spans="3:107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</row>
    <row r="244" spans="3:107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</row>
    <row r="245" spans="3:107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</row>
    <row r="246" spans="3:107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</row>
    <row r="247" spans="3:107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</row>
    <row r="248" spans="3:107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</row>
    <row r="249" spans="3:107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</row>
    <row r="250" spans="3:107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</row>
    <row r="251" spans="3:107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</row>
    <row r="252" spans="3:107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</row>
    <row r="253" spans="3:107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</row>
    <row r="254" spans="3:107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</row>
    <row r="255" spans="3:107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</row>
    <row r="256" spans="3:107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</row>
    <row r="257" spans="3:107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</row>
    <row r="258" spans="3:107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</row>
    <row r="259" spans="3:107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</row>
    <row r="260" spans="3:107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</row>
    <row r="261" spans="3:107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</row>
    <row r="262" spans="3:107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</row>
    <row r="263" spans="3:107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</row>
    <row r="264" spans="3:107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</row>
    <row r="265" spans="3:107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</row>
    <row r="266" spans="3:107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</row>
    <row r="267" spans="3:107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</row>
    <row r="268" spans="3:107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</row>
    <row r="269" spans="3:107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</row>
    <row r="270" spans="3:107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</row>
    <row r="271" spans="3:107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</row>
    <row r="272" spans="3:107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</row>
    <row r="273" spans="3:107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</row>
    <row r="274" spans="3:107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</row>
    <row r="275" spans="3:107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spans="3:107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</row>
    <row r="277" spans="3:107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</row>
    <row r="278" spans="3:107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</row>
    <row r="279" spans="3:107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</row>
    <row r="280" spans="3:107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</row>
    <row r="281" spans="3:107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</row>
    <row r="282" spans="3:107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</row>
    <row r="283" spans="3:107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</row>
    <row r="284" spans="3:107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</row>
    <row r="285" spans="3:107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</row>
    <row r="286" spans="3:107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</row>
    <row r="287" spans="3:107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</row>
    <row r="288" spans="3:107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</row>
    <row r="289" spans="3:107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</row>
    <row r="290" spans="3:107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</row>
    <row r="291" spans="3:107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</row>
    <row r="292" spans="3:107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</row>
    <row r="293" spans="3:107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</row>
    <row r="294" spans="3:107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</row>
    <row r="295" spans="3:107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</row>
    <row r="296" spans="3:107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</row>
    <row r="297" spans="3:107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</row>
    <row r="298" spans="3:107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</row>
    <row r="299" spans="3:107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</row>
    <row r="300" spans="3:107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</row>
    <row r="301" spans="3:107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</row>
    <row r="302" spans="3:107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</row>
    <row r="303" spans="3:107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</row>
    <row r="304" spans="3:107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</row>
    <row r="305" spans="3:107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</row>
    <row r="306" spans="3:107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</row>
    <row r="307" spans="3:107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</row>
    <row r="308" spans="3:107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</row>
    <row r="309" spans="3:107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</row>
    <row r="310" spans="3:107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</row>
    <row r="311" spans="3:107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</row>
    <row r="312" spans="3:107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</row>
    <row r="313" spans="3:107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</row>
    <row r="314" spans="3:107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</row>
    <row r="315" spans="3:107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</row>
    <row r="316" spans="3:107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</row>
    <row r="317" spans="3:107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</row>
    <row r="318" spans="3:107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</row>
    <row r="319" spans="3:107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</row>
    <row r="320" spans="3:107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</row>
    <row r="321" spans="3:107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</row>
    <row r="322" spans="3:107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</row>
    <row r="323" spans="3:107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</row>
    <row r="324" spans="3:107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</row>
    <row r="325" spans="3:107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</row>
    <row r="326" spans="3:107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</row>
    <row r="327" spans="3:107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</row>
    <row r="328" spans="3:107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</row>
    <row r="329" spans="3:107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</row>
    <row r="330" spans="3:107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</row>
    <row r="331" spans="3:107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</row>
    <row r="332" spans="3:107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</row>
    <row r="333" spans="3:107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</row>
    <row r="334" spans="3:107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</row>
    <row r="335" spans="3:107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</row>
    <row r="336" spans="3:107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</row>
    <row r="337" spans="3:107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</row>
    <row r="338" spans="3:107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</row>
    <row r="339" spans="3:107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</row>
    <row r="340" spans="3:107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</row>
    <row r="341" spans="3:107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</row>
    <row r="342" spans="3:107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</row>
    <row r="343" spans="3:107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</row>
    <row r="344" spans="3:107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</row>
    <row r="345" spans="3:107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</row>
    <row r="346" spans="3:107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</row>
    <row r="347" spans="3:107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</row>
    <row r="348" spans="3:107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</row>
    <row r="349" spans="3:107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</row>
    <row r="350" spans="3:107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</row>
    <row r="351" spans="3:107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</row>
    <row r="352" spans="3:107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</row>
    <row r="353" spans="3:107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</row>
    <row r="354" spans="3:107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</row>
    <row r="355" spans="3:107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</row>
    <row r="356" spans="3:107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</row>
    <row r="357" spans="3:107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</row>
    <row r="358" spans="3:107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</row>
    <row r="359" spans="3:107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</row>
    <row r="360" spans="3:107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</row>
    <row r="361" spans="3:107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</row>
    <row r="362" spans="3:107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</row>
    <row r="363" spans="3:107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</row>
    <row r="364" spans="3:107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</row>
    <row r="365" spans="3:107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</row>
    <row r="366" spans="3:107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</row>
    <row r="367" spans="3:107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</row>
    <row r="368" spans="3:107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</row>
    <row r="369" spans="3:107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</row>
    <row r="370" spans="3:107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</row>
    <row r="371" spans="3:107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</row>
    <row r="372" spans="3:107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</row>
    <row r="373" spans="3:107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</row>
    <row r="374" spans="3:107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</row>
    <row r="375" spans="3:107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</row>
    <row r="376" spans="3:107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</row>
    <row r="377" spans="3:107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</row>
    <row r="378" spans="3:107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</row>
    <row r="379" spans="3:107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</row>
    <row r="380" spans="3:107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</row>
    <row r="381" spans="3:107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</row>
    <row r="382" spans="3:107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</row>
    <row r="383" spans="3:107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</row>
    <row r="384" spans="3:107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</row>
    <row r="385" spans="3:107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</row>
    <row r="386" spans="3:107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</row>
    <row r="387" spans="3:107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</row>
    <row r="388" spans="3:107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</row>
    <row r="389" spans="3:107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</row>
    <row r="390" spans="3:107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</row>
    <row r="391" spans="3:107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</row>
    <row r="392" spans="3:107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</row>
    <row r="393" spans="3:107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</row>
    <row r="394" spans="3:107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</row>
    <row r="395" spans="3:107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</row>
    <row r="396" spans="3:107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</row>
    <row r="397" spans="3:107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</row>
    <row r="398" spans="3:107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</row>
    <row r="399" spans="3:107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</row>
    <row r="400" spans="3:107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</row>
    <row r="401" spans="3:107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</row>
    <row r="402" spans="3:107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</row>
    <row r="403" spans="3:107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</row>
    <row r="404" spans="3:107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</row>
    <row r="405" spans="3:107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</row>
    <row r="406" spans="3:107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</row>
    <row r="407" spans="3:107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</row>
    <row r="408" spans="3:107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</row>
    <row r="409" spans="3:107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</row>
    <row r="410" spans="3:107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</row>
    <row r="411" spans="3:107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</row>
    <row r="412" spans="3:107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</row>
    <row r="413" spans="3:107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</row>
    <row r="414" spans="3:107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</row>
    <row r="415" spans="3:107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</row>
    <row r="416" spans="3:107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</row>
    <row r="417" spans="3:107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</row>
    <row r="418" spans="3:107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</row>
    <row r="419" spans="3:107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</row>
    <row r="420" spans="3:107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</row>
    <row r="421" spans="3:107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</row>
    <row r="422" spans="3:107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</row>
    <row r="423" spans="3:107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</row>
    <row r="424" spans="3:107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</row>
    <row r="425" spans="3:107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</row>
    <row r="426" spans="3:107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</row>
    <row r="427" spans="3:107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</row>
    <row r="428" spans="3:107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</row>
    <row r="429" spans="3:107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</row>
    <row r="430" spans="3:107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</row>
    <row r="431" spans="3:107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</row>
    <row r="432" spans="3:107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</row>
    <row r="433" spans="3:107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</row>
    <row r="434" spans="3:107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</row>
    <row r="435" spans="3:107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</row>
    <row r="436" spans="3:107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</row>
    <row r="437" spans="3:107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</row>
    <row r="438" spans="3:107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</row>
    <row r="439" spans="3:107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</row>
    <row r="440" spans="3:107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</row>
    <row r="441" spans="3:107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</row>
    <row r="442" spans="3:107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</row>
    <row r="443" spans="3:107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</row>
    <row r="444" spans="3:107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</row>
    <row r="445" spans="3:107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</row>
    <row r="446" spans="3:107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</row>
    <row r="447" spans="3:107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</row>
    <row r="448" spans="3:107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</row>
    <row r="449" spans="3:107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</row>
    <row r="450" spans="3:107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</row>
    <row r="451" spans="3:107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</row>
    <row r="452" spans="3:107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</row>
    <row r="453" spans="3:107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</row>
    <row r="454" spans="3:107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</row>
    <row r="455" spans="3:107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</row>
    <row r="456" spans="3:107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</row>
    <row r="457" spans="3:107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</row>
    <row r="458" spans="3:107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</row>
    <row r="459" spans="3:107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</row>
    <row r="460" spans="3:107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</row>
    <row r="461" spans="3:107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</row>
    <row r="462" spans="3:107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</row>
    <row r="463" spans="3:107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</row>
    <row r="464" spans="3:107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</row>
    <row r="465" spans="3:107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</row>
    <row r="466" spans="3:107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</row>
    <row r="467" spans="3:107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</row>
    <row r="468" spans="3:107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</row>
    <row r="469" spans="3:107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</row>
    <row r="470" spans="3:107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</row>
    <row r="471" spans="3:107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</row>
    <row r="472" spans="3:107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</row>
    <row r="473" spans="3:107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</row>
    <row r="474" spans="3:107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</row>
    <row r="475" spans="3:107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</row>
    <row r="476" spans="3:107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</row>
    <row r="477" spans="3:107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</row>
    <row r="478" spans="3:107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</row>
    <row r="479" spans="3:107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</row>
    <row r="480" spans="3:107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</row>
    <row r="481" spans="3:107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</row>
    <row r="482" spans="3:107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</row>
    <row r="483" spans="3:107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</row>
    <row r="484" spans="3:107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</row>
    <row r="485" spans="3:107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</row>
    <row r="486" spans="3:107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</row>
    <row r="487" spans="3:107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</row>
    <row r="488" spans="3:107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</row>
    <row r="489" spans="3:107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</row>
    <row r="490" spans="3:107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</row>
    <row r="491" spans="3:107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</row>
    <row r="492" spans="3:107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</row>
    <row r="493" spans="3:107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</row>
    <row r="494" spans="3:107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</row>
    <row r="495" spans="3:107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</row>
    <row r="496" spans="3:107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</row>
    <row r="497" spans="3:107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</row>
    <row r="498" spans="3:107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</row>
    <row r="499" spans="3:107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</row>
    <row r="500" spans="3:107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</row>
    <row r="501" spans="3:107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</row>
    <row r="502" spans="3:107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</row>
    <row r="503" spans="3:107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</row>
    <row r="504" spans="3:107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</row>
    <row r="505" spans="3:107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</row>
    <row r="506" spans="3:107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</row>
    <row r="507" spans="3:107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</row>
    <row r="508" spans="3:107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</row>
    <row r="509" spans="3:107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</row>
    <row r="510" spans="3:107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</row>
    <row r="511" spans="3:107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</row>
    <row r="512" spans="3:107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</row>
    <row r="513" spans="3:107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</row>
    <row r="514" spans="3:107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</row>
    <row r="515" spans="3:107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</row>
    <row r="516" spans="3:107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</row>
    <row r="517" spans="3:107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</row>
    <row r="518" spans="3:107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</row>
    <row r="519" spans="3:107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</row>
    <row r="520" spans="3:107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</row>
    <row r="521" spans="3:107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</row>
    <row r="522" spans="3:107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</row>
    <row r="523" spans="3:107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</row>
    <row r="524" spans="3:107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</row>
    <row r="525" spans="3:107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</row>
    <row r="526" spans="3:107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</row>
    <row r="527" spans="3:107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</row>
    <row r="528" spans="3:107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</row>
    <row r="529" spans="3:107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</row>
    <row r="530" spans="3:107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</row>
    <row r="531" spans="3:107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</row>
    <row r="532" spans="3:107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</row>
    <row r="533" spans="3:107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</row>
    <row r="534" spans="3:107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</row>
    <row r="535" spans="3:107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</row>
    <row r="536" spans="3:107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</row>
    <row r="537" spans="3:107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</row>
    <row r="538" spans="3:107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</row>
    <row r="539" spans="3:107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</row>
    <row r="540" spans="3:107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</row>
    <row r="541" spans="3:107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</row>
    <row r="542" spans="3:107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</row>
    <row r="543" spans="3:107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</row>
    <row r="544" spans="3:107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</row>
    <row r="545" spans="3:107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</row>
    <row r="546" spans="3:107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</row>
    <row r="547" spans="3:107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</row>
    <row r="548" spans="3:107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</row>
    <row r="549" spans="3:107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</row>
    <row r="550" spans="3:107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</row>
    <row r="551" spans="3:107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</row>
    <row r="552" spans="3:107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</row>
    <row r="553" spans="3:107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</row>
    <row r="554" spans="3:107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</row>
    <row r="555" spans="3:107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</row>
    <row r="556" spans="3:107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</row>
    <row r="557" spans="3:107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</row>
    <row r="558" spans="3:107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</row>
    <row r="559" spans="3:107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</row>
    <row r="560" spans="3:107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</row>
    <row r="561" spans="3:107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</row>
    <row r="562" spans="3:107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</row>
    <row r="563" spans="3:107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</row>
    <row r="564" spans="3:107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</row>
    <row r="565" spans="3:107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</row>
    <row r="566" spans="3:107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</row>
    <row r="567" spans="3:107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</row>
    <row r="568" spans="3:107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</row>
    <row r="569" spans="3:107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</row>
    <row r="570" spans="3:107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</row>
    <row r="571" spans="3:107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</row>
    <row r="572" spans="3:107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</row>
    <row r="573" spans="3:107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</row>
    <row r="574" spans="3:107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</row>
    <row r="575" spans="3:107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</row>
    <row r="576" spans="3:107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</row>
    <row r="577" spans="3:107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</row>
    <row r="578" spans="3:107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</row>
    <row r="579" spans="3:107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</row>
    <row r="580" spans="3:107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</row>
    <row r="581" spans="3:107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</row>
    <row r="582" spans="3:107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</row>
    <row r="583" spans="3:107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</row>
    <row r="584" spans="3:107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</row>
    <row r="585" spans="3:107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</row>
    <row r="586" spans="3:107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</row>
    <row r="587" spans="3:107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</row>
    <row r="588" spans="3:107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</row>
    <row r="589" spans="3:107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</row>
    <row r="590" spans="3:107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</row>
    <row r="591" spans="3:107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</row>
    <row r="592" spans="3:107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</row>
    <row r="593" spans="3:107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</row>
    <row r="594" spans="3:107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</row>
    <row r="595" spans="3:107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</row>
    <row r="596" spans="3:107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</row>
    <row r="597" spans="3:107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</row>
    <row r="598" spans="3:107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</row>
    <row r="599" spans="3:107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</row>
    <row r="600" spans="3:107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</row>
    <row r="601" spans="3:107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</row>
    <row r="602" spans="3:107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</row>
    <row r="603" spans="3:107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</row>
    <row r="604" spans="3:107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</row>
    <row r="605" spans="3:107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</row>
    <row r="606" spans="3:107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</row>
    <row r="607" spans="3:107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</row>
    <row r="608" spans="3:107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</row>
    <row r="609" spans="3:107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</row>
    <row r="610" spans="3:107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</row>
  </sheetData>
  <hyperlinks>
    <hyperlink ref="A1" location="Main!A1" display="Main" xr:uid="{FA142A47-88BE-47F2-AE10-C4A0C48417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2025-04-22T12:44:25Z</dcterms:created>
  <dcterms:modified xsi:type="dcterms:W3CDTF">2025-07-17T12:53:34Z</dcterms:modified>
</cp:coreProperties>
</file>