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733002-8B7C-40BF-A24A-A523257B573A}" xr6:coauthVersionLast="47" xr6:coauthVersionMax="47" xr10:uidLastSave="{00000000-0000-0000-0000-000000000000}"/>
  <bookViews>
    <workbookView xWindow="19095" yWindow="0" windowWidth="19410" windowHeight="20925" xr2:uid="{E71EBA8B-81A0-4052-8E40-AA6EDCFEA8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" l="1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G28" i="2"/>
  <c r="G27" i="2"/>
  <c r="G26" i="2"/>
  <c r="G25" i="2"/>
  <c r="H28" i="2"/>
  <c r="H27" i="2"/>
  <c r="H26" i="2"/>
  <c r="H25" i="2"/>
  <c r="C20" i="2"/>
  <c r="N4" i="2"/>
  <c r="M4" i="2"/>
  <c r="L4" i="2"/>
  <c r="J4" i="2"/>
  <c r="I4" i="2"/>
  <c r="H4" i="2"/>
  <c r="G4" i="2"/>
  <c r="F4" i="2"/>
  <c r="E4" i="2"/>
  <c r="D4" i="2"/>
  <c r="C4" i="2"/>
  <c r="K4" i="2"/>
  <c r="N22" i="2"/>
  <c r="M22" i="2"/>
  <c r="L22" i="2"/>
  <c r="I22" i="2"/>
  <c r="G22" i="2"/>
  <c r="E22" i="2"/>
  <c r="C22" i="2"/>
  <c r="K22" i="2"/>
  <c r="G12" i="2"/>
  <c r="G29" i="2" s="1"/>
  <c r="N12" i="2"/>
  <c r="N15" i="2" s="1"/>
  <c r="N18" i="2" s="1"/>
  <c r="N20" i="2" s="1"/>
  <c r="M12" i="2"/>
  <c r="M15" i="2" s="1"/>
  <c r="M18" i="2" s="1"/>
  <c r="M20" i="2" s="1"/>
  <c r="L12" i="2"/>
  <c r="L15" i="2" s="1"/>
  <c r="L18" i="2" s="1"/>
  <c r="L20" i="2" s="1"/>
  <c r="K12" i="2"/>
  <c r="K15" i="2" s="1"/>
  <c r="K18" i="2" s="1"/>
  <c r="K20" i="2" s="1"/>
  <c r="I28" i="2"/>
  <c r="I27" i="2"/>
  <c r="I26" i="2"/>
  <c r="I25" i="2"/>
  <c r="J12" i="2"/>
  <c r="J15" i="2" s="1"/>
  <c r="J18" i="2" s="1"/>
  <c r="J20" i="2" s="1"/>
  <c r="J22" i="2" s="1"/>
  <c r="H12" i="2"/>
  <c r="H15" i="2" s="1"/>
  <c r="F12" i="2"/>
  <c r="F29" i="2" s="1"/>
  <c r="E12" i="2"/>
  <c r="E29" i="2" s="1"/>
  <c r="D12" i="2"/>
  <c r="D15" i="2" s="1"/>
  <c r="C12" i="2"/>
  <c r="C15" i="2" s="1"/>
  <c r="I12" i="2"/>
  <c r="I29" i="2" s="1"/>
  <c r="H4" i="1"/>
  <c r="H7" i="1" s="1"/>
  <c r="C30" i="2" l="1"/>
  <c r="C18" i="2"/>
  <c r="C31" i="2" s="1"/>
  <c r="D30" i="2"/>
  <c r="D18" i="2"/>
  <c r="H30" i="2"/>
  <c r="H18" i="2"/>
  <c r="I15" i="2"/>
  <c r="C29" i="2"/>
  <c r="D29" i="2"/>
  <c r="F15" i="2"/>
  <c r="G15" i="2"/>
  <c r="H29" i="2"/>
  <c r="E15" i="2"/>
  <c r="G30" i="2" l="1"/>
  <c r="G18" i="2"/>
  <c r="E18" i="2"/>
  <c r="E30" i="2"/>
  <c r="F30" i="2"/>
  <c r="F18" i="2"/>
  <c r="I18" i="2"/>
  <c r="I30" i="2"/>
  <c r="H20" i="2"/>
  <c r="H22" i="2" s="1"/>
  <c r="H31" i="2"/>
  <c r="D20" i="2"/>
  <c r="D22" i="2" s="1"/>
  <c r="D31" i="2"/>
  <c r="I20" i="2" l="1"/>
  <c r="I31" i="2"/>
  <c r="F20" i="2"/>
  <c r="F22" i="2" s="1"/>
  <c r="F31" i="2"/>
  <c r="E20" i="2"/>
  <c r="E31" i="2"/>
  <c r="G20" i="2"/>
  <c r="G31" i="2"/>
</calcChain>
</file>

<file path=xl/sharedStrings.xml><?xml version="1.0" encoding="utf-8"?>
<sst xmlns="http://schemas.openxmlformats.org/spreadsheetml/2006/main" count="52" uniqueCount="49">
  <si>
    <t>Aritzia</t>
  </si>
  <si>
    <t>numbers in mio CAD</t>
  </si>
  <si>
    <t>ATZ.TO</t>
  </si>
  <si>
    <t>IR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</si>
  <si>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</si>
  <si>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</si>
  <si>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</si>
  <si>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</si>
  <si>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</si>
  <si>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</si>
  <si>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</si>
  <si>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</si>
  <si>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</si>
  <si>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</si>
  <si>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</si>
  <si>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</si>
  <si>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</si>
  <si>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</si>
  <si>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</si>
  <si>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Number of boutiques</t>
  </si>
  <si>
    <t>Canada Revenue</t>
  </si>
  <si>
    <t>US Revenue</t>
  </si>
  <si>
    <t>Revenue</t>
  </si>
  <si>
    <t>COGS</t>
  </si>
  <si>
    <t>Gross Profit</t>
  </si>
  <si>
    <t>SGA</t>
  </si>
  <si>
    <t>SBC</t>
  </si>
  <si>
    <t>Operating Income</t>
  </si>
  <si>
    <t>Finance Expense</t>
  </si>
  <si>
    <t>Other Income</t>
  </si>
  <si>
    <t>Pretax Income</t>
  </si>
  <si>
    <t>Tax Expense</t>
  </si>
  <si>
    <t>Net Income</t>
  </si>
  <si>
    <t>Store Growth</t>
  </si>
  <si>
    <t>US Growth</t>
  </si>
  <si>
    <t>Canada Growth</t>
  </si>
  <si>
    <t>Revenue Growth</t>
  </si>
  <si>
    <t xml:space="preserve">Gross Margin </t>
  </si>
  <si>
    <t xml:space="preserve">Operating Margin </t>
  </si>
  <si>
    <t>Tax Rate</t>
  </si>
  <si>
    <t>Q126</t>
  </si>
  <si>
    <t>Q226</t>
  </si>
  <si>
    <t>Q326</t>
  </si>
  <si>
    <t>Q426</t>
  </si>
  <si>
    <t>Retail Revenue</t>
  </si>
  <si>
    <t>E Commerce Revenue</t>
  </si>
  <si>
    <t>ARPS</t>
  </si>
  <si>
    <t>EPS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</si>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</sst>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6" fillId="0" borderId="0" xfId="0" applyFont="1"/>
    <xf numFmtId="0" fontId="3" fillId="0" borderId="0" xfId="0" applyFont="1"/>
    <xf numFmtId="164" fontId="3" fillId="0" borderId="0" xfId="0" applyNumberFormat="1" applyFont="1"/>
    <xf numFmtId="0" fontId="7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6" fillId="0" borderId="0" xfId="0" applyNumberFormat="1" applyFont="1"/>
    <xf numFmtId="9" fontId="2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4" fontId="2" fillId="0" borderId="0" xfId="0" applyNumberFormat="1" applyFont="1"/>
    <xf numFmtId="2" fontId="2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7" fontId="6" fillId="0" borderId="0" xfId="0" applyNumberFormat="1" applyFont="1"/>
    <xf numFmtId="167" fontId="1" fillId="0" borderId="0" xfId="0" applyNumberFormat="1" applyFont="1"/>
    <xf numFmtId="9" fontId="6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itzia.com/investor-relation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6BB4-FA87-4C6E-B87B-84619A9CE631}">
  <dimension ref="A1:I7"/>
  <sheetViews>
    <sheetView tabSelected="1" zoomScale="200" zoomScaleNormal="200" workbookViewId="0">
      <selection activeCell="H3" sqref="H3"/>
    </sheetView>
  </sheetViews>
  <sheetFormatPr defaultRowHeight="12.75" x14ac:dyDescent="0.2"/>
  <cols>
    <col min="1" max="1" width="4.28515625" style="3" customWidth="1"/>
    <col min="2" max="16384" width="9.140625" style="3"/>
  </cols>
  <sheetData>
    <row r="1" spans="1:9" x14ac:dyDescent="0.2">
      <c r="A1" s="2" t="s">
        <v>0</v>
      </c>
    </row>
    <row r="2" spans="1:9" x14ac:dyDescent="0.2">
      <c r="A2" s="3" t="s">
        <v>1</v>
      </c>
      <c r="G2" s="3" t="s">
        <v>4</v>
      </c>
      <c r="H2" s="3">
        <v>86.42</v>
      </c>
    </row>
    <row r="3" spans="1:9" x14ac:dyDescent="0.2">
      <c r="G3" s="3" t="s">
        <v>5</v>
      </c>
      <c r="H3" s="8">
        <v>114.45699999999999</v>
      </c>
      <c r="I3" s="12" t="s">
        <v>48</v>
      </c>
    </row>
    <row r="4" spans="1:9" x14ac:dyDescent="0.2">
      <c r="B4" s="3" t="s">
        <v>2</v>
      </c>
      <c r="G4" s="3" t="s">
        <v>6</v>
      </c>
      <c r="H4" s="4">
        <f>+H2*H3</f>
        <v>9891.3739399999995</v>
      </c>
    </row>
    <row r="5" spans="1:9" x14ac:dyDescent="0.2">
      <c r="B5" s="5" t="s">
        <v>3</v>
      </c>
      <c r="G5" s="3" t="s">
        <v>7</v>
      </c>
      <c r="H5" s="4">
        <v>292.61099999999999</v>
      </c>
      <c r="I5" s="12" t="s">
        <v>48</v>
      </c>
    </row>
    <row r="6" spans="1:9" x14ac:dyDescent="0.2">
      <c r="G6" s="3" t="s">
        <v>8</v>
      </c>
      <c r="H6" s="4">
        <v>0</v>
      </c>
      <c r="I6" s="12" t="s">
        <v>48</v>
      </c>
    </row>
    <row r="7" spans="1:9" x14ac:dyDescent="0.2">
      <c r="G7" s="3" t="s">
        <v>9</v>
      </c>
      <c r="H7" s="4">
        <f>+H4-H5+H6</f>
        <v>9598.7629399999987</v>
      </c>
    </row>
  </sheetData>
  <hyperlinks>
    <hyperlink ref="B5" r:id="rId1" xr:uid="{2FD5BD47-396B-440D-9E9F-863CFB335B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4D28-616F-452D-93FB-115E05528EF4}">
  <dimension ref="A1:BJ391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62" x14ac:dyDescent="0.2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2" x14ac:dyDescent="0.25">
      <c r="A2" s="6"/>
      <c r="B2" s="6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12" t="s">
        <v>40</v>
      </c>
      <c r="L2" s="12" t="s">
        <v>41</v>
      </c>
      <c r="M2" s="12" t="s">
        <v>42</v>
      </c>
      <c r="N2" s="12" t="s">
        <v>43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2" x14ac:dyDescent="0.25">
      <c r="A3" s="6"/>
      <c r="B3" s="6" t="s">
        <v>19</v>
      </c>
      <c r="C3" s="6">
        <v>115</v>
      </c>
      <c r="D3" s="6">
        <v>116</v>
      </c>
      <c r="E3" s="6">
        <v>117</v>
      </c>
      <c r="F3" s="6">
        <v>117</v>
      </c>
      <c r="G3" s="6">
        <v>119</v>
      </c>
      <c r="H3" s="6">
        <v>122</v>
      </c>
      <c r="I3" s="6">
        <v>127</v>
      </c>
      <c r="J3" s="6">
        <v>130</v>
      </c>
      <c r="K3" s="6">
        <v>130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2" x14ac:dyDescent="0.25">
      <c r="A4" s="6"/>
      <c r="B4" s="11" t="s">
        <v>46</v>
      </c>
      <c r="C4" s="14">
        <f t="shared" ref="C4:J4" si="0">+C8/C3</f>
        <v>2.8484347826086958</v>
      </c>
      <c r="D4" s="14">
        <f t="shared" si="0"/>
        <v>3.1208103448275861</v>
      </c>
      <c r="E4" s="14">
        <f t="shared" si="0"/>
        <v>3.7697094017094015</v>
      </c>
      <c r="F4" s="14">
        <f t="shared" si="0"/>
        <v>3.5590256410256411</v>
      </c>
      <c r="G4" s="14">
        <f t="shared" si="0"/>
        <v>3.0070840336134457</v>
      </c>
      <c r="H4" s="14">
        <f t="shared" si="0"/>
        <v>3.4886967213114755</v>
      </c>
      <c r="I4" s="14">
        <f t="shared" si="0"/>
        <v>3.831173228346457</v>
      </c>
      <c r="J4" s="14">
        <f t="shared" si="0"/>
        <v>3.9773923076923081</v>
      </c>
      <c r="K4" s="14">
        <f>+K8/K3</f>
        <v>3.6946615384615384</v>
      </c>
      <c r="L4" s="14" t="e">
        <f t="shared" ref="L4:N4" si="1">+L8/L3</f>
        <v>#DIV/0!</v>
      </c>
      <c r="M4" s="14" t="e">
        <f t="shared" si="1"/>
        <v>#DIV/0!</v>
      </c>
      <c r="N4" s="14" t="e">
        <f t="shared" si="1"/>
        <v>#DIV/0!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2" x14ac:dyDescent="0.25">
      <c r="A5" s="6"/>
      <c r="B5" s="6"/>
      <c r="C5" s="6"/>
      <c r="D5" s="6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1"/>
      <c r="BJ5" s="1"/>
    </row>
    <row r="6" spans="1:62" s="16" customFormat="1" x14ac:dyDescent="0.25">
      <c r="A6" s="6"/>
      <c r="B6" s="6" t="s">
        <v>21</v>
      </c>
      <c r="C6" s="15">
        <v>251.892</v>
      </c>
      <c r="D6" s="15">
        <v>278.858</v>
      </c>
      <c r="E6" s="15">
        <v>326.60500000000002</v>
      </c>
      <c r="F6" s="15">
        <v>369.12099999999998</v>
      </c>
      <c r="G6" s="15">
        <v>284.661</v>
      </c>
      <c r="H6" s="15">
        <v>345.39499999999998</v>
      </c>
      <c r="I6" s="15">
        <v>403.72</v>
      </c>
      <c r="J6" s="15">
        <v>548.04499999999996</v>
      </c>
      <c r="K6" s="15">
        <v>412.98700000000002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1:62" s="16" customFormat="1" x14ac:dyDescent="0.25">
      <c r="A7" s="6"/>
      <c r="B7" s="6" t="s">
        <v>20</v>
      </c>
      <c r="C7" s="15">
        <v>210.773</v>
      </c>
      <c r="D7" s="15">
        <v>255.333</v>
      </c>
      <c r="E7" s="15">
        <v>326.91899999999998</v>
      </c>
      <c r="F7" s="15">
        <v>312.84899999999999</v>
      </c>
      <c r="G7" s="15">
        <v>213.96899999999999</v>
      </c>
      <c r="H7" s="15">
        <v>270.26799999999997</v>
      </c>
      <c r="I7" s="15">
        <v>324.98099999999999</v>
      </c>
      <c r="J7" s="15">
        <v>347.07299999999998</v>
      </c>
      <c r="K7" s="15">
        <v>250.32900000000001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</row>
    <row r="8" spans="1:62" s="16" customFormat="1" x14ac:dyDescent="0.25">
      <c r="A8" s="6"/>
      <c r="B8" s="11" t="s">
        <v>44</v>
      </c>
      <c r="C8" s="15">
        <v>327.57</v>
      </c>
      <c r="D8" s="15">
        <v>362.01400000000001</v>
      </c>
      <c r="E8" s="15">
        <v>441.05599999999998</v>
      </c>
      <c r="F8" s="15">
        <v>416.40600000000001</v>
      </c>
      <c r="G8" s="15">
        <v>357.84300000000002</v>
      </c>
      <c r="H8" s="15">
        <v>425.62099999999998</v>
      </c>
      <c r="I8" s="15">
        <v>486.55900000000003</v>
      </c>
      <c r="J8" s="15">
        <v>517.06100000000004</v>
      </c>
      <c r="K8" s="15">
        <v>480.30599999999998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1:62" s="16" customFormat="1" x14ac:dyDescent="0.25">
      <c r="A9" s="6"/>
      <c r="B9" s="11" t="s">
        <v>45</v>
      </c>
      <c r="C9" s="15">
        <v>135.095</v>
      </c>
      <c r="D9" s="15">
        <v>172.17699999999999</v>
      </c>
      <c r="E9" s="15">
        <v>212.46799999999999</v>
      </c>
      <c r="F9" s="15">
        <v>265.56400000000002</v>
      </c>
      <c r="G9" s="15">
        <v>140.78700000000001</v>
      </c>
      <c r="H9" s="15">
        <v>190.042</v>
      </c>
      <c r="I9" s="15">
        <v>242.142</v>
      </c>
      <c r="J9" s="15">
        <v>378.05700000000002</v>
      </c>
      <c r="K9" s="15">
        <v>183.01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</row>
    <row r="10" spans="1:62" s="16" customFormat="1" x14ac:dyDescent="0.25">
      <c r="A10" s="6"/>
      <c r="B10" s="2" t="s">
        <v>22</v>
      </c>
      <c r="C10" s="17">
        <v>462.66500000000002</v>
      </c>
      <c r="D10" s="17">
        <v>534.19100000000003</v>
      </c>
      <c r="E10" s="17">
        <v>653.524</v>
      </c>
      <c r="F10" s="17">
        <v>681.97</v>
      </c>
      <c r="G10" s="17">
        <v>498.63</v>
      </c>
      <c r="H10" s="17">
        <v>615.66300000000001</v>
      </c>
      <c r="I10" s="17">
        <v>728.70100000000002</v>
      </c>
      <c r="J10" s="17">
        <v>895.11800000000005</v>
      </c>
      <c r="K10" s="17">
        <v>663.31600000000003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</row>
    <row r="11" spans="1:62" s="16" customFormat="1" x14ac:dyDescent="0.25">
      <c r="A11" s="6"/>
      <c r="B11" s="6" t="s">
        <v>23</v>
      </c>
      <c r="C11" s="15">
        <v>282.714</v>
      </c>
      <c r="D11" s="15">
        <v>347.34500000000003</v>
      </c>
      <c r="E11" s="15">
        <v>382.58699999999999</v>
      </c>
      <c r="F11" s="15">
        <v>420.72300000000001</v>
      </c>
      <c r="G11" s="15">
        <v>279.08600000000001</v>
      </c>
      <c r="H11" s="15">
        <v>368.17700000000002</v>
      </c>
      <c r="I11" s="15">
        <v>395.21600000000001</v>
      </c>
      <c r="J11" s="15">
        <v>515.01400000000001</v>
      </c>
      <c r="K11" s="15">
        <v>350.51900000000001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</row>
    <row r="12" spans="1:62" s="16" customFormat="1" x14ac:dyDescent="0.25">
      <c r="A12" s="6"/>
      <c r="B12" s="6" t="s">
        <v>24</v>
      </c>
      <c r="C12" s="15">
        <f t="shared" ref="C12:H12" si="2">+C10-C11</f>
        <v>179.95100000000002</v>
      </c>
      <c r="D12" s="15">
        <f t="shared" si="2"/>
        <v>186.846</v>
      </c>
      <c r="E12" s="15">
        <f t="shared" si="2"/>
        <v>270.93700000000001</v>
      </c>
      <c r="F12" s="15">
        <f t="shared" si="2"/>
        <v>261.24700000000001</v>
      </c>
      <c r="G12" s="15">
        <f t="shared" si="2"/>
        <v>219.54399999999998</v>
      </c>
      <c r="H12" s="15">
        <f t="shared" si="2"/>
        <v>247.48599999999999</v>
      </c>
      <c r="I12" s="15">
        <f>+I10-I11</f>
        <v>333.48500000000001</v>
      </c>
      <c r="J12" s="15">
        <f t="shared" ref="J12:N12" si="3">+J10-J11</f>
        <v>380.10400000000004</v>
      </c>
      <c r="K12" s="15">
        <f t="shared" si="3"/>
        <v>312.79700000000003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2" s="16" customFormat="1" x14ac:dyDescent="0.25">
      <c r="A13" s="6"/>
      <c r="B13" s="6" t="s">
        <v>25</v>
      </c>
      <c r="C13" s="15">
        <v>153.459</v>
      </c>
      <c r="D13" s="15">
        <v>171.11600000000001</v>
      </c>
      <c r="E13" s="15">
        <v>187.37299999999999</v>
      </c>
      <c r="F13" s="15">
        <v>196.83500000000001</v>
      </c>
      <c r="G13" s="15">
        <v>176.29</v>
      </c>
      <c r="H13" s="15">
        <v>199.50200000000001</v>
      </c>
      <c r="I13" s="15">
        <v>215.649</v>
      </c>
      <c r="J13" s="15">
        <v>246.01499999999999</v>
      </c>
      <c r="K13" s="15">
        <v>222.483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</row>
    <row r="14" spans="1:62" s="16" customFormat="1" x14ac:dyDescent="0.25">
      <c r="A14" s="6"/>
      <c r="B14" s="6" t="s">
        <v>26</v>
      </c>
      <c r="C14" s="15">
        <v>4.9279999999999999</v>
      </c>
      <c r="D14" s="15">
        <v>2.0510000000000002</v>
      </c>
      <c r="E14" s="15">
        <v>9.4489999999999998</v>
      </c>
      <c r="F14" s="15">
        <v>15.356</v>
      </c>
      <c r="G14" s="15">
        <v>7.327</v>
      </c>
      <c r="H14" s="15">
        <v>13.426</v>
      </c>
      <c r="I14" s="15">
        <v>10.244</v>
      </c>
      <c r="J14" s="15">
        <v>17.376000000000001</v>
      </c>
      <c r="K14" s="15">
        <v>10.186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</row>
    <row r="15" spans="1:62" s="16" customFormat="1" x14ac:dyDescent="0.25">
      <c r="A15" s="6"/>
      <c r="B15" s="6" t="s">
        <v>27</v>
      </c>
      <c r="C15" s="15">
        <f t="shared" ref="C15:H15" si="4">+C12-C13-C14</f>
        <v>21.564000000000018</v>
      </c>
      <c r="D15" s="15">
        <f t="shared" si="4"/>
        <v>13.67899999999999</v>
      </c>
      <c r="E15" s="15">
        <f t="shared" si="4"/>
        <v>74.115000000000023</v>
      </c>
      <c r="F15" s="15">
        <f t="shared" si="4"/>
        <v>49.056000000000004</v>
      </c>
      <c r="G15" s="15">
        <f t="shared" si="4"/>
        <v>35.926999999999992</v>
      </c>
      <c r="H15" s="15">
        <f t="shared" si="4"/>
        <v>34.557999999999979</v>
      </c>
      <c r="I15" s="15">
        <f>+I12-I13-I14</f>
        <v>107.59200000000001</v>
      </c>
      <c r="J15" s="15">
        <f t="shared" ref="J15:N15" si="5">+J12-J13-J14</f>
        <v>116.71300000000005</v>
      </c>
      <c r="K15" s="15">
        <f t="shared" si="5"/>
        <v>80.128000000000014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</row>
    <row r="16" spans="1:62" s="16" customFormat="1" x14ac:dyDescent="0.25">
      <c r="A16" s="6"/>
      <c r="B16" s="6" t="s">
        <v>28</v>
      </c>
      <c r="C16" s="15">
        <v>11.231999999999999</v>
      </c>
      <c r="D16" s="15">
        <v>11.792999999999999</v>
      </c>
      <c r="E16" s="15">
        <v>13.637</v>
      </c>
      <c r="F16" s="15">
        <v>12.429</v>
      </c>
      <c r="G16" s="15">
        <v>12.581</v>
      </c>
      <c r="H16" s="15">
        <v>12.842000000000001</v>
      </c>
      <c r="I16" s="15">
        <v>12.75</v>
      </c>
      <c r="J16" s="15">
        <v>10.627000000000001</v>
      </c>
      <c r="K16" s="15">
        <v>12.955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</row>
    <row r="17" spans="1:62" s="16" customFormat="1" x14ac:dyDescent="0.25">
      <c r="A17" s="6"/>
      <c r="B17" s="6" t="s">
        <v>29</v>
      </c>
      <c r="C17" s="15">
        <v>10.371</v>
      </c>
      <c r="D17" s="15">
        <v>-7.2880000000000003</v>
      </c>
      <c r="E17" s="15">
        <v>1.726</v>
      </c>
      <c r="F17" s="15">
        <v>0.47799999999999998</v>
      </c>
      <c r="G17" s="15">
        <v>-3.7999999999999999E-2</v>
      </c>
      <c r="H17" s="15">
        <v>5.5289999999999999</v>
      </c>
      <c r="I17" s="15">
        <v>9.9179999999999993</v>
      </c>
      <c r="J17" s="18">
        <v>29.053999999999998</v>
      </c>
      <c r="K17" s="15">
        <v>-8.3219999999999992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spans="1:62" s="16" customFormat="1" x14ac:dyDescent="0.25">
      <c r="A18" s="6"/>
      <c r="B18" s="6" t="s">
        <v>30</v>
      </c>
      <c r="C18" s="15">
        <f t="shared" ref="C18:H18" si="6">+C15-C16+C17</f>
        <v>20.703000000000017</v>
      </c>
      <c r="D18" s="15">
        <f t="shared" si="6"/>
        <v>-5.4020000000000099</v>
      </c>
      <c r="E18" s="15">
        <f t="shared" si="6"/>
        <v>62.204000000000022</v>
      </c>
      <c r="F18" s="15">
        <f t="shared" si="6"/>
        <v>37.105000000000004</v>
      </c>
      <c r="G18" s="15">
        <f t="shared" si="6"/>
        <v>23.307999999999993</v>
      </c>
      <c r="H18" s="15">
        <f t="shared" si="6"/>
        <v>27.24499999999998</v>
      </c>
      <c r="I18" s="15">
        <f>+I15-I16+I17</f>
        <v>104.76000000000002</v>
      </c>
      <c r="J18" s="15">
        <f t="shared" ref="J18:N18" si="7">+J15-J16+J17</f>
        <v>135.14000000000004</v>
      </c>
      <c r="K18" s="15">
        <f t="shared" si="7"/>
        <v>58.851000000000013</v>
      </c>
      <c r="L18" s="15">
        <f t="shared" si="7"/>
        <v>0</v>
      </c>
      <c r="M18" s="15">
        <f t="shared" si="7"/>
        <v>0</v>
      </c>
      <c r="N18" s="15">
        <f t="shared" si="7"/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spans="1:62" s="16" customFormat="1" x14ac:dyDescent="0.25">
      <c r="A19" s="6"/>
      <c r="B19" s="6" t="s">
        <v>31</v>
      </c>
      <c r="C19" s="15">
        <v>3.2330000000000001</v>
      </c>
      <c r="D19" s="15">
        <v>0.58799999999999997</v>
      </c>
      <c r="E19" s="15">
        <v>19.111000000000001</v>
      </c>
      <c r="F19" s="15">
        <v>12.898</v>
      </c>
      <c r="G19" s="15">
        <v>7.4749999999999996</v>
      </c>
      <c r="H19" s="15">
        <v>8.9979999999999993</v>
      </c>
      <c r="I19" s="15">
        <v>30.692</v>
      </c>
      <c r="J19" s="15">
        <v>35.497999999999998</v>
      </c>
      <c r="K19" s="15">
        <v>16.46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1:62" s="16" customFormat="1" x14ac:dyDescent="0.25">
      <c r="A20" s="6"/>
      <c r="B20" s="6" t="s">
        <v>32</v>
      </c>
      <c r="C20" s="15">
        <f t="shared" ref="C20:H20" si="8">+C18-C19</f>
        <v>17.470000000000017</v>
      </c>
      <c r="D20" s="15">
        <f t="shared" si="8"/>
        <v>-5.99000000000001</v>
      </c>
      <c r="E20" s="15">
        <f t="shared" si="8"/>
        <v>43.093000000000018</v>
      </c>
      <c r="F20" s="15">
        <f t="shared" si="8"/>
        <v>24.207000000000004</v>
      </c>
      <c r="G20" s="15">
        <f t="shared" si="8"/>
        <v>15.832999999999993</v>
      </c>
      <c r="H20" s="15">
        <f t="shared" si="8"/>
        <v>18.246999999999979</v>
      </c>
      <c r="I20" s="15">
        <f>+I18-I19</f>
        <v>74.068000000000012</v>
      </c>
      <c r="J20" s="15">
        <f t="shared" ref="J20:N20" si="9">+J18-J19</f>
        <v>99.642000000000053</v>
      </c>
      <c r="K20" s="15">
        <f t="shared" si="9"/>
        <v>42.391000000000012</v>
      </c>
      <c r="L20" s="15">
        <f t="shared" si="9"/>
        <v>0</v>
      </c>
      <c r="M20" s="15">
        <f t="shared" si="9"/>
        <v>0</v>
      </c>
      <c r="N20" s="15">
        <f t="shared" si="9"/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1:62" x14ac:dyDescent="0.25">
      <c r="A21" s="6"/>
      <c r="B21" s="6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1"/>
      <c r="BJ21" s="1"/>
    </row>
    <row r="22" spans="1:62" x14ac:dyDescent="0.25">
      <c r="A22" s="6"/>
      <c r="B22" s="11" t="s">
        <v>47</v>
      </c>
      <c r="C22" s="13">
        <f t="shared" ref="C22:J22" si="10">+C20/C23</f>
        <v>0.15218698004233722</v>
      </c>
      <c r="D22" s="13">
        <f t="shared" si="10"/>
        <v>-5.2408241830351372E-2</v>
      </c>
      <c r="E22" s="13">
        <f t="shared" si="10"/>
        <v>0.3802368263156039</v>
      </c>
      <c r="F22" s="13">
        <f t="shared" si="10"/>
        <v>0.21216344131257892</v>
      </c>
      <c r="G22" s="13">
        <f t="shared" si="10"/>
        <v>0.13679208605123325</v>
      </c>
      <c r="H22" s="13">
        <f t="shared" si="10"/>
        <v>0.15725427672684947</v>
      </c>
      <c r="I22" s="13">
        <f t="shared" si="10"/>
        <v>0.6339484405491459</v>
      </c>
      <c r="J22" s="13">
        <f t="shared" si="10"/>
        <v>0.84160648676042105</v>
      </c>
      <c r="K22" s="13">
        <f>+K20/K23</f>
        <v>0.37036616371213654</v>
      </c>
      <c r="L22" s="13" t="e">
        <f t="shared" ref="L22:N22" si="11">+L20/L23</f>
        <v>#DIV/0!</v>
      </c>
      <c r="M22" s="13" t="e">
        <f t="shared" si="11"/>
        <v>#DIV/0!</v>
      </c>
      <c r="N22" s="13" t="e">
        <f t="shared" si="11"/>
        <v>#DIV/0!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1"/>
      <c r="BJ22" s="1"/>
    </row>
    <row r="23" spans="1:62" x14ac:dyDescent="0.25">
      <c r="A23" s="6"/>
      <c r="B23" s="11" t="s">
        <v>5</v>
      </c>
      <c r="C23" s="6">
        <v>114.79300000000001</v>
      </c>
      <c r="D23" s="8">
        <v>114.295</v>
      </c>
      <c r="E23" s="8">
        <v>113.33199999999999</v>
      </c>
      <c r="F23" s="8">
        <v>114.096</v>
      </c>
      <c r="G23" s="8">
        <v>115.745</v>
      </c>
      <c r="H23" s="8">
        <v>116.035</v>
      </c>
      <c r="I23" s="8">
        <v>116.836</v>
      </c>
      <c r="J23" s="8">
        <v>118.395</v>
      </c>
      <c r="K23" s="8">
        <v>114.45699999999999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1"/>
      <c r="BJ23" s="1"/>
    </row>
    <row r="24" spans="1:62" x14ac:dyDescent="0.25">
      <c r="A24" s="6"/>
      <c r="B24" s="6"/>
      <c r="C24" s="6"/>
      <c r="D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1"/>
      <c r="BJ24" s="1"/>
    </row>
    <row r="25" spans="1:62" x14ac:dyDescent="0.25">
      <c r="A25" s="6"/>
      <c r="B25" s="6" t="s">
        <v>33</v>
      </c>
      <c r="C25" s="6"/>
      <c r="D25" s="6"/>
      <c r="E25" s="8"/>
      <c r="F25" s="8"/>
      <c r="G25" s="10">
        <f t="shared" ref="G25:H25" si="12">+G3/C3-1</f>
        <v>3.4782608695652195E-2</v>
      </c>
      <c r="H25" s="10">
        <f t="shared" si="12"/>
        <v>5.1724137931034475E-2</v>
      </c>
      <c r="I25" s="10">
        <f>+I3/E3-1</f>
        <v>8.5470085470085388E-2</v>
      </c>
      <c r="J25" s="10">
        <f t="shared" ref="J25:N25" si="13">+J3/F3-1</f>
        <v>0.11111111111111116</v>
      </c>
      <c r="K25" s="10">
        <f t="shared" si="13"/>
        <v>9.243697478991586E-2</v>
      </c>
      <c r="L25" s="10">
        <f t="shared" si="13"/>
        <v>-1</v>
      </c>
      <c r="M25" s="10">
        <f t="shared" si="13"/>
        <v>-1</v>
      </c>
      <c r="N25" s="10">
        <f t="shared" si="13"/>
        <v>-1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1"/>
      <c r="BJ25" s="1"/>
    </row>
    <row r="26" spans="1:62" x14ac:dyDescent="0.25">
      <c r="A26" s="6"/>
      <c r="B26" s="6" t="s">
        <v>34</v>
      </c>
      <c r="C26" s="6"/>
      <c r="D26" s="6"/>
      <c r="E26" s="8"/>
      <c r="F26" s="8"/>
      <c r="G26" s="10">
        <f t="shared" ref="G26:H27" si="14">+G6/C6-1</f>
        <v>0.13009146777190228</v>
      </c>
      <c r="H26" s="10">
        <f t="shared" si="14"/>
        <v>0.23860531166400101</v>
      </c>
      <c r="I26" s="10">
        <f>+I6/E6-1</f>
        <v>0.23611089848593858</v>
      </c>
      <c r="J26" s="10">
        <f t="shared" ref="J26:N26" si="15">+J6/F6-1</f>
        <v>0.48472993950493204</v>
      </c>
      <c r="K26" s="10">
        <f t="shared" si="15"/>
        <v>0.45080288483494413</v>
      </c>
      <c r="L26" s="10">
        <f t="shared" si="15"/>
        <v>-1</v>
      </c>
      <c r="M26" s="10">
        <f t="shared" si="15"/>
        <v>-1</v>
      </c>
      <c r="N26" s="10">
        <f t="shared" si="15"/>
        <v>-1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1"/>
      <c r="BJ26" s="1"/>
    </row>
    <row r="27" spans="1:62" x14ac:dyDescent="0.25">
      <c r="A27" s="6"/>
      <c r="B27" s="6" t="s">
        <v>35</v>
      </c>
      <c r="C27" s="6"/>
      <c r="D27" s="6"/>
      <c r="E27" s="8"/>
      <c r="F27" s="8"/>
      <c r="G27" s="10">
        <f t="shared" si="14"/>
        <v>1.5163232482338751E-2</v>
      </c>
      <c r="H27" s="10">
        <f t="shared" si="14"/>
        <v>5.8492243462458626E-2</v>
      </c>
      <c r="I27" s="10">
        <f>+I7/E7-1</f>
        <v>-5.9280739265689109E-3</v>
      </c>
      <c r="J27" s="10">
        <f t="shared" ref="J27:N27" si="16">+J7/F7-1</f>
        <v>0.10939462807936096</v>
      </c>
      <c r="K27" s="10">
        <f t="shared" si="16"/>
        <v>0.16993115825189631</v>
      </c>
      <c r="L27" s="10">
        <f t="shared" si="16"/>
        <v>-1</v>
      </c>
      <c r="M27" s="10">
        <f t="shared" si="16"/>
        <v>-1</v>
      </c>
      <c r="N27" s="10">
        <f t="shared" si="16"/>
        <v>-1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1"/>
      <c r="BJ27" s="1"/>
    </row>
    <row r="28" spans="1:62" x14ac:dyDescent="0.25">
      <c r="A28" s="6"/>
      <c r="B28" s="2" t="s">
        <v>36</v>
      </c>
      <c r="C28" s="2"/>
      <c r="D28" s="2"/>
      <c r="E28" s="9"/>
      <c r="F28" s="9"/>
      <c r="G28" s="19">
        <f t="shared" ref="G28:H28" si="17">+G10/C10-1</f>
        <v>7.7734429879070088E-2</v>
      </c>
      <c r="H28" s="19">
        <f t="shared" si="17"/>
        <v>0.15251473723817877</v>
      </c>
      <c r="I28" s="19">
        <f t="shared" ref="I28" si="18">+I10/E10-1</f>
        <v>0.115033265802021</v>
      </c>
      <c r="J28" s="19">
        <f t="shared" ref="J28" si="19">+J10/F10-1</f>
        <v>0.31254747276273154</v>
      </c>
      <c r="K28" s="19">
        <f t="shared" ref="K28" si="20">+K10/G10-1</f>
        <v>0.33027695886729647</v>
      </c>
      <c r="L28" s="19">
        <f t="shared" ref="L28" si="21">+L10/H10-1</f>
        <v>-1</v>
      </c>
      <c r="M28" s="19">
        <f t="shared" ref="M28" si="22">+M10/I10-1</f>
        <v>-1</v>
      </c>
      <c r="N28" s="19">
        <f t="shared" ref="N28" si="23">+N10/J10-1</f>
        <v>-1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1"/>
      <c r="BJ28" s="1"/>
    </row>
    <row r="29" spans="1:62" x14ac:dyDescent="0.25">
      <c r="A29" s="6"/>
      <c r="B29" s="6" t="s">
        <v>37</v>
      </c>
      <c r="C29" s="10">
        <f t="shared" ref="C29:H29" si="24">+C12/C10</f>
        <v>0.38894448467033388</v>
      </c>
      <c r="D29" s="10">
        <f t="shared" si="24"/>
        <v>0.34977377005602861</v>
      </c>
      <c r="E29" s="10">
        <f t="shared" si="24"/>
        <v>0.41457850056004064</v>
      </c>
      <c r="F29" s="10">
        <f t="shared" si="24"/>
        <v>0.38307696819508191</v>
      </c>
      <c r="G29" s="10">
        <f t="shared" si="24"/>
        <v>0.44029440667428754</v>
      </c>
      <c r="H29" s="10">
        <f t="shared" si="24"/>
        <v>0.40198290298426248</v>
      </c>
      <c r="I29" s="10">
        <f>+I12/I10</f>
        <v>0.45764312111551925</v>
      </c>
      <c r="J29" s="10">
        <f t="shared" ref="J29:N29" si="25">+J12/J10</f>
        <v>0.42464122048713132</v>
      </c>
      <c r="K29" s="10">
        <f t="shared" si="25"/>
        <v>0.47156558864854764</v>
      </c>
      <c r="L29" s="10" t="e">
        <f t="shared" si="25"/>
        <v>#DIV/0!</v>
      </c>
      <c r="M29" s="10" t="e">
        <f t="shared" si="25"/>
        <v>#DIV/0!</v>
      </c>
      <c r="N29" s="10" t="e">
        <f t="shared" si="25"/>
        <v>#DIV/0!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1"/>
      <c r="BJ29" s="1"/>
    </row>
    <row r="30" spans="1:62" x14ac:dyDescent="0.25">
      <c r="A30" s="6"/>
      <c r="B30" s="6" t="s">
        <v>38</v>
      </c>
      <c r="C30" s="10">
        <f t="shared" ref="C30:H30" si="26">+C15/C10</f>
        <v>4.6608237061372737E-2</v>
      </c>
      <c r="D30" s="10">
        <f t="shared" si="26"/>
        <v>2.5606945830236729E-2</v>
      </c>
      <c r="E30" s="10">
        <f t="shared" si="26"/>
        <v>0.11340822984312746</v>
      </c>
      <c r="F30" s="10">
        <f t="shared" si="26"/>
        <v>7.1932782966992681E-2</v>
      </c>
      <c r="G30" s="10">
        <f t="shared" si="26"/>
        <v>7.2051420893247481E-2</v>
      </c>
      <c r="H30" s="10">
        <f t="shared" si="26"/>
        <v>5.6131357577116014E-2</v>
      </c>
      <c r="I30" s="10">
        <f>+I15/I10</f>
        <v>0.14764903574991664</v>
      </c>
      <c r="J30" s="10">
        <f t="shared" ref="J30:N30" si="27">+J15/J10</f>
        <v>0.13038839571989397</v>
      </c>
      <c r="K30" s="10">
        <f t="shared" si="27"/>
        <v>0.1207991364598472</v>
      </c>
      <c r="L30" s="10" t="e">
        <f t="shared" si="27"/>
        <v>#DIV/0!</v>
      </c>
      <c r="M30" s="10" t="e">
        <f t="shared" si="27"/>
        <v>#DIV/0!</v>
      </c>
      <c r="N30" s="10" t="e">
        <f t="shared" si="27"/>
        <v>#DIV/0!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1"/>
      <c r="BJ30" s="1"/>
    </row>
    <row r="31" spans="1:62" x14ac:dyDescent="0.25">
      <c r="A31" s="6"/>
      <c r="B31" s="6" t="s">
        <v>39</v>
      </c>
      <c r="C31" s="10">
        <f t="shared" ref="C31:H31" si="28">+C19/C18</f>
        <v>0.15616094285852281</v>
      </c>
      <c r="D31" s="10">
        <f t="shared" si="28"/>
        <v>-0.10884857460199905</v>
      </c>
      <c r="E31" s="10">
        <f t="shared" si="28"/>
        <v>0.30723104623496872</v>
      </c>
      <c r="F31" s="10">
        <f t="shared" si="28"/>
        <v>0.34760813906481602</v>
      </c>
      <c r="G31" s="10">
        <f t="shared" si="28"/>
        <v>0.32070533722327105</v>
      </c>
      <c r="H31" s="10">
        <f t="shared" si="28"/>
        <v>0.33026243347403217</v>
      </c>
      <c r="I31" s="10">
        <f>+I19/I18</f>
        <v>0.2929744177166857</v>
      </c>
      <c r="J31" s="10">
        <f t="shared" ref="J31:N31" si="29">+J19/J18</f>
        <v>0.26267574367322766</v>
      </c>
      <c r="K31" s="10">
        <f t="shared" si="29"/>
        <v>0.27968938505717827</v>
      </c>
      <c r="L31" s="10" t="e">
        <f t="shared" si="29"/>
        <v>#DIV/0!</v>
      </c>
      <c r="M31" s="10" t="e">
        <f t="shared" si="29"/>
        <v>#DIV/0!</v>
      </c>
      <c r="N31" s="10" t="e">
        <f t="shared" si="29"/>
        <v>#DIV/0!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1"/>
      <c r="BJ31" s="1"/>
    </row>
    <row r="32" spans="1:62" x14ac:dyDescent="0.25">
      <c r="A32" s="6"/>
      <c r="B32" s="6"/>
      <c r="C32" s="6"/>
      <c r="D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1"/>
      <c r="BJ32" s="1"/>
    </row>
    <row r="33" spans="1:62" x14ac:dyDescent="0.25">
      <c r="A33" s="6"/>
      <c r="B33" s="6"/>
      <c r="C33" s="6"/>
      <c r="D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1"/>
      <c r="BJ33" s="1"/>
    </row>
    <row r="34" spans="1:62" x14ac:dyDescent="0.25">
      <c r="A34" s="6"/>
      <c r="B34" s="6"/>
      <c r="C34" s="6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1"/>
      <c r="BJ34" s="1"/>
    </row>
    <row r="35" spans="1:62" x14ac:dyDescent="0.25">
      <c r="A35" s="6"/>
      <c r="B35" s="6"/>
      <c r="C35" s="6"/>
      <c r="D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1"/>
      <c r="BJ35" s="1"/>
    </row>
    <row r="36" spans="1:62" x14ac:dyDescent="0.25">
      <c r="A36" s="6"/>
      <c r="B36" s="6"/>
      <c r="C36" s="6"/>
      <c r="D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1"/>
      <c r="BJ36" s="1"/>
    </row>
    <row r="37" spans="1:62" x14ac:dyDescent="0.25">
      <c r="A37" s="6"/>
      <c r="B37" s="6"/>
      <c r="C37" s="6"/>
      <c r="D37" s="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1"/>
      <c r="BJ37" s="1"/>
    </row>
    <row r="38" spans="1:62" x14ac:dyDescent="0.25">
      <c r="A38" s="6"/>
      <c r="B38" s="6"/>
      <c r="C38" s="6"/>
      <c r="D38" s="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1"/>
      <c r="BJ38" s="1"/>
    </row>
    <row r="39" spans="1:62" x14ac:dyDescent="0.25">
      <c r="A39" s="6"/>
      <c r="B39" s="6"/>
      <c r="C39" s="6"/>
      <c r="D39" s="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1"/>
      <c r="BJ39" s="1"/>
    </row>
    <row r="40" spans="1:62" x14ac:dyDescent="0.25">
      <c r="A40" s="6"/>
      <c r="B40" s="6"/>
      <c r="C40" s="6"/>
      <c r="D40" s="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1"/>
      <c r="BJ40" s="1"/>
    </row>
    <row r="41" spans="1:62" x14ac:dyDescent="0.25">
      <c r="A41" s="6"/>
      <c r="B41" s="6"/>
      <c r="C41" s="6"/>
      <c r="D41" s="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"/>
      <c r="BJ41" s="1"/>
    </row>
    <row r="42" spans="1:62" x14ac:dyDescent="0.25">
      <c r="A42" s="6"/>
      <c r="B42" s="6"/>
      <c r="C42" s="6"/>
      <c r="D42" s="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"/>
      <c r="BJ42" s="1"/>
    </row>
    <row r="43" spans="1:62" x14ac:dyDescent="0.25">
      <c r="A43" s="6"/>
      <c r="B43" s="6"/>
      <c r="C43" s="6"/>
      <c r="D43" s="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"/>
      <c r="BJ43" s="1"/>
    </row>
    <row r="44" spans="1:62" x14ac:dyDescent="0.25">
      <c r="A44" s="6"/>
      <c r="B44" s="6"/>
      <c r="C44" s="6"/>
      <c r="D44" s="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"/>
      <c r="BJ44" s="1"/>
    </row>
    <row r="45" spans="1:62" x14ac:dyDescent="0.25">
      <c r="A45" s="6"/>
      <c r="B45" s="6"/>
      <c r="C45" s="6"/>
      <c r="D45" s="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"/>
      <c r="BJ45" s="1"/>
    </row>
    <row r="46" spans="1:62" x14ac:dyDescent="0.25">
      <c r="A46" s="6"/>
      <c r="B46" s="6"/>
      <c r="C46" s="6"/>
      <c r="D46" s="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1"/>
      <c r="BJ46" s="1"/>
    </row>
    <row r="47" spans="1:62" x14ac:dyDescent="0.25">
      <c r="A47" s="6"/>
      <c r="B47" s="6"/>
      <c r="C47" s="6"/>
      <c r="D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1"/>
      <c r="BJ47" s="1"/>
    </row>
    <row r="48" spans="1:62" x14ac:dyDescent="0.25">
      <c r="A48" s="6"/>
      <c r="B48" s="6"/>
      <c r="C48" s="6"/>
      <c r="D48" s="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1"/>
      <c r="BJ48" s="1"/>
    </row>
    <row r="49" spans="1:62" x14ac:dyDescent="0.25">
      <c r="A49" s="6"/>
      <c r="B49" s="6"/>
      <c r="C49" s="6"/>
      <c r="D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"/>
      <c r="BJ49" s="1"/>
    </row>
    <row r="50" spans="1:62" x14ac:dyDescent="0.25">
      <c r="A50" s="6"/>
      <c r="B50" s="6"/>
      <c r="C50" s="6"/>
      <c r="D50" s="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"/>
      <c r="BJ50" s="1"/>
    </row>
    <row r="51" spans="1:62" x14ac:dyDescent="0.25">
      <c r="A51" s="6"/>
      <c r="B51" s="6"/>
      <c r="C51" s="6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"/>
      <c r="BJ51" s="1"/>
    </row>
    <row r="52" spans="1:62" x14ac:dyDescent="0.25">
      <c r="A52" s="6"/>
      <c r="B52" s="6"/>
      <c r="C52" s="6"/>
      <c r="D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"/>
      <c r="BJ52" s="1"/>
    </row>
    <row r="53" spans="1:62" x14ac:dyDescent="0.25">
      <c r="A53" s="6"/>
      <c r="B53" s="6"/>
      <c r="C53" s="6"/>
      <c r="D53" s="6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"/>
      <c r="BJ53" s="1"/>
    </row>
    <row r="54" spans="1:62" x14ac:dyDescent="0.25">
      <c r="A54" s="6"/>
      <c r="B54" s="6"/>
      <c r="C54" s="6"/>
      <c r="D54" s="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"/>
      <c r="BJ54" s="1"/>
    </row>
    <row r="55" spans="1:62" x14ac:dyDescent="0.25">
      <c r="A55" s="6"/>
      <c r="B55" s="6"/>
      <c r="C55" s="6"/>
      <c r="D55" s="6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"/>
      <c r="BJ55" s="1"/>
    </row>
    <row r="56" spans="1:62" x14ac:dyDescent="0.25">
      <c r="A56" s="6"/>
      <c r="B56" s="6"/>
      <c r="C56" s="6"/>
      <c r="D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"/>
      <c r="BJ56" s="1"/>
    </row>
    <row r="57" spans="1:62" x14ac:dyDescent="0.25">
      <c r="A57" s="6"/>
      <c r="B57" s="6"/>
      <c r="C57" s="6"/>
      <c r="D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"/>
      <c r="BJ57" s="1"/>
    </row>
    <row r="58" spans="1:62" x14ac:dyDescent="0.25">
      <c r="A58" s="6"/>
      <c r="B58" s="6"/>
      <c r="C58" s="6"/>
      <c r="D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"/>
      <c r="BJ58" s="1"/>
    </row>
    <row r="59" spans="1:62" x14ac:dyDescent="0.25">
      <c r="A59" s="6"/>
      <c r="B59" s="6"/>
      <c r="C59" s="6"/>
      <c r="D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"/>
      <c r="BJ59" s="1"/>
    </row>
    <row r="60" spans="1:62" x14ac:dyDescent="0.25">
      <c r="A60" s="6"/>
      <c r="B60" s="6"/>
      <c r="C60" s="6"/>
      <c r="D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1"/>
      <c r="BJ60" s="1"/>
    </row>
    <row r="61" spans="1:62" x14ac:dyDescent="0.25">
      <c r="A61" s="6"/>
      <c r="B61" s="6"/>
      <c r="C61" s="6"/>
      <c r="D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1"/>
      <c r="BJ61" s="1"/>
    </row>
    <row r="62" spans="1:62" x14ac:dyDescent="0.25">
      <c r="A62" s="6"/>
      <c r="B62" s="6"/>
      <c r="C62" s="6"/>
      <c r="D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1"/>
      <c r="BJ62" s="1"/>
    </row>
    <row r="63" spans="1:62" x14ac:dyDescent="0.25">
      <c r="A63" s="6"/>
      <c r="B63" s="6"/>
      <c r="C63" s="6"/>
      <c r="D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1"/>
      <c r="BJ63" s="1"/>
    </row>
    <row r="64" spans="1:62" x14ac:dyDescent="0.25">
      <c r="A64" s="6"/>
      <c r="B64" s="6"/>
      <c r="C64" s="6"/>
      <c r="D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1"/>
      <c r="BJ64" s="1"/>
    </row>
    <row r="65" spans="1:62" x14ac:dyDescent="0.25">
      <c r="A65" s="6"/>
      <c r="B65" s="6"/>
      <c r="C65" s="6"/>
      <c r="D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1"/>
      <c r="BJ65" s="1"/>
    </row>
    <row r="66" spans="1:62" x14ac:dyDescent="0.25">
      <c r="A66" s="6"/>
      <c r="B66" s="6"/>
      <c r="C66" s="6"/>
      <c r="D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1"/>
      <c r="BJ66" s="1"/>
    </row>
    <row r="67" spans="1:62" x14ac:dyDescent="0.25">
      <c r="A67" s="6"/>
      <c r="B67" s="6"/>
      <c r="C67" s="6"/>
      <c r="D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1"/>
      <c r="BJ67" s="1"/>
    </row>
    <row r="68" spans="1:62" x14ac:dyDescent="0.25">
      <c r="A68" s="6"/>
      <c r="B68" s="6"/>
      <c r="C68" s="6"/>
      <c r="D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1"/>
      <c r="BJ68" s="1"/>
    </row>
    <row r="69" spans="1:62" x14ac:dyDescent="0.25">
      <c r="A69" s="6"/>
      <c r="B69" s="6"/>
      <c r="C69" s="6"/>
      <c r="D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1"/>
      <c r="BJ69" s="1"/>
    </row>
    <row r="70" spans="1:62" x14ac:dyDescent="0.25">
      <c r="A70" s="6"/>
      <c r="B70" s="6"/>
      <c r="C70" s="6"/>
      <c r="D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1"/>
      <c r="BJ70" s="1"/>
    </row>
    <row r="71" spans="1:62" x14ac:dyDescent="0.25">
      <c r="A71" s="6"/>
      <c r="B71" s="6"/>
      <c r="C71" s="6"/>
      <c r="D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1"/>
      <c r="BJ71" s="1"/>
    </row>
    <row r="72" spans="1:62" x14ac:dyDescent="0.25">
      <c r="A72" s="6"/>
      <c r="B72" s="6"/>
      <c r="C72" s="6"/>
      <c r="D72" s="6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1"/>
      <c r="BJ72" s="1"/>
    </row>
    <row r="73" spans="1:62" x14ac:dyDescent="0.25">
      <c r="A73" s="6"/>
      <c r="B73" s="6"/>
      <c r="C73" s="6"/>
      <c r="D73" s="6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1"/>
      <c r="BJ73" s="1"/>
    </row>
    <row r="74" spans="1:62" x14ac:dyDescent="0.25">
      <c r="A74" s="6"/>
      <c r="B74" s="6"/>
      <c r="C74" s="6"/>
      <c r="D74" s="6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1"/>
      <c r="BJ74" s="1"/>
    </row>
    <row r="75" spans="1:62" x14ac:dyDescent="0.25">
      <c r="A75" s="6"/>
      <c r="B75" s="6"/>
      <c r="C75" s="6"/>
      <c r="D75" s="6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1"/>
      <c r="BJ75" s="1"/>
    </row>
    <row r="76" spans="1:62" x14ac:dyDescent="0.25">
      <c r="A76" s="6"/>
      <c r="B76" s="6"/>
      <c r="C76" s="6"/>
      <c r="D76" s="6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1"/>
      <c r="BJ76" s="1"/>
    </row>
    <row r="77" spans="1:62" x14ac:dyDescent="0.25">
      <c r="A77" s="6"/>
      <c r="B77" s="6"/>
      <c r="C77" s="6"/>
      <c r="D77" s="6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1"/>
      <c r="BJ77" s="1"/>
    </row>
    <row r="78" spans="1:62" x14ac:dyDescent="0.25">
      <c r="A78" s="6"/>
      <c r="B78" s="6"/>
      <c r="C78" s="6"/>
      <c r="D78" s="6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1"/>
      <c r="BJ78" s="1"/>
    </row>
    <row r="79" spans="1:62" x14ac:dyDescent="0.25">
      <c r="A79" s="6"/>
      <c r="B79" s="6"/>
      <c r="C79" s="6"/>
      <c r="D79" s="6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1"/>
      <c r="BJ79" s="1"/>
    </row>
    <row r="80" spans="1:62" x14ac:dyDescent="0.25">
      <c r="A80" s="6"/>
      <c r="B80" s="6"/>
      <c r="C80" s="6"/>
      <c r="D80" s="6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1"/>
      <c r="BJ80" s="1"/>
    </row>
    <row r="81" spans="1:62" x14ac:dyDescent="0.25">
      <c r="A81" s="6"/>
      <c r="B81" s="6"/>
      <c r="C81" s="6"/>
      <c r="D81" s="6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1"/>
      <c r="BJ81" s="1"/>
    </row>
    <row r="82" spans="1:62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 x14ac:dyDescent="0.2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5:62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5:62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5:62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5:62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5:62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5:62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5:62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5:62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5:62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5:62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5:62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5:62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5:62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5:62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5:62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5:62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5:62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5:62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5:62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5:62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5:62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5:62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5:62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5:62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5:62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5:62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5:62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5:62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5:62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5:62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5:62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5:62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5:62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5:62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5:62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5:62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5:62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5:62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5:62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5:62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5:62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5:62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5:62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5:62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5:62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5:62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5:62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5:62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5:62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5:62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5:62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5:62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5:62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5:62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5:62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5:62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5:62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5:62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5:62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5:62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5:62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5:62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5:62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5:62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5:62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5:62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5:62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5:62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5:62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5:62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5:62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5:62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5:62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5:62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5:62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5:62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5:62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5:62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5:62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5:62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5:62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5:62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5:62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5:62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5:62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5:62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5:62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5:62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5:62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5:62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5:62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5:62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5:62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5:62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5:62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5:62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5:62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5:62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5:62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5:62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5:62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5:62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5:62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5:62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5:62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5:62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5:62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5:62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5:62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5:62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5:62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5:62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5:62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5:62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5:62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5:62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5:62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5:62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5:62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5:62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5:62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5:62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5:62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5:62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5:62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5:62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5:62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5:62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5:62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5:62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5:62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5:62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5:62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5:62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5:62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5:62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5:62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5:62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5:62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5:62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5:62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5:62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5:62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5:62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5:62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5:62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5:62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5:62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5:62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5:62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5:62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5:62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5:62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5:62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5:62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5:62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5:62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5:62" x14ac:dyDescent="0.25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5:62" x14ac:dyDescent="0.2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5:62" x14ac:dyDescent="0.25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5:62" x14ac:dyDescent="0.25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5:62" x14ac:dyDescent="0.25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5:62" x14ac:dyDescent="0.25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5:62" x14ac:dyDescent="0.25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5:62" x14ac:dyDescent="0.25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5:62" x14ac:dyDescent="0.25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5:62" x14ac:dyDescent="0.25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5:62" x14ac:dyDescent="0.25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5:62" x14ac:dyDescent="0.2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5:62" x14ac:dyDescent="0.25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5:62" x14ac:dyDescent="0.25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5:62" x14ac:dyDescent="0.25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5:62" x14ac:dyDescent="0.25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5:62" x14ac:dyDescent="0.25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5:62" x14ac:dyDescent="0.25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5:62" x14ac:dyDescent="0.25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5:62" x14ac:dyDescent="0.25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5:62" x14ac:dyDescent="0.25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5:62" x14ac:dyDescent="0.2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5:62" x14ac:dyDescent="0.25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5:62" x14ac:dyDescent="0.25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5:62" x14ac:dyDescent="0.25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5:62" x14ac:dyDescent="0.25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5:62" x14ac:dyDescent="0.25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5:62" x14ac:dyDescent="0.25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5:62" x14ac:dyDescent="0.25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5:62" x14ac:dyDescent="0.25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5:62" x14ac:dyDescent="0.25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5:62" x14ac:dyDescent="0.2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5:62" x14ac:dyDescent="0.25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5:62" x14ac:dyDescent="0.25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5:62" x14ac:dyDescent="0.25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5:62" x14ac:dyDescent="0.25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5:62" x14ac:dyDescent="0.25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5:62" x14ac:dyDescent="0.25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5:62" x14ac:dyDescent="0.2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5:62" x14ac:dyDescent="0.2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5:62" x14ac:dyDescent="0.2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5:62" x14ac:dyDescent="0.2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5:62" x14ac:dyDescent="0.2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5:62" x14ac:dyDescent="0.2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5:62" x14ac:dyDescent="0.2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5:62" x14ac:dyDescent="0.2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5:62" x14ac:dyDescent="0.2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5:62" x14ac:dyDescent="0.2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5:62" x14ac:dyDescent="0.2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5:62" x14ac:dyDescent="0.2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5:62" x14ac:dyDescent="0.2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spans="5:62" x14ac:dyDescent="0.2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spans="5:62" x14ac:dyDescent="0.2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spans="5:62" x14ac:dyDescent="0.2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spans="5:62" x14ac:dyDescent="0.2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spans="5:62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spans="5:62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spans="5:62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5:62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spans="5:62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spans="5:62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spans="5:62" x14ac:dyDescent="0.2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spans="5:62" x14ac:dyDescent="0.2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spans="5:62" x14ac:dyDescent="0.2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spans="5:62" x14ac:dyDescent="0.2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5:62" x14ac:dyDescent="0.2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spans="5:62" x14ac:dyDescent="0.2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spans="5:62" x14ac:dyDescent="0.2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spans="5:62" x14ac:dyDescent="0.2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5:62" x14ac:dyDescent="0.2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spans="5:62" x14ac:dyDescent="0.2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spans="5:62" x14ac:dyDescent="0.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spans="5:62" x14ac:dyDescent="0.2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spans="5:62" x14ac:dyDescent="0.2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spans="5:62" x14ac:dyDescent="0.2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spans="5:62" x14ac:dyDescent="0.2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5:62" x14ac:dyDescent="0.2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spans="5:62" x14ac:dyDescent="0.2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spans="5:62" x14ac:dyDescent="0.2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spans="5:62" x14ac:dyDescent="0.2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5:62" x14ac:dyDescent="0.2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spans="5:62" x14ac:dyDescent="0.2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spans="5:62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5:62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spans="5:62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spans="5:62" x14ac:dyDescent="0.2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5:62" x14ac:dyDescent="0.2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spans="5:62" x14ac:dyDescent="0.2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5:62" x14ac:dyDescent="0.2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5:62" x14ac:dyDescent="0.2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spans="5:62" x14ac:dyDescent="0.2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5:62" x14ac:dyDescent="0.2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spans="5:62" x14ac:dyDescent="0.2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spans="5:62" x14ac:dyDescent="0.2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spans="5:62" x14ac:dyDescent="0.2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spans="5:62" x14ac:dyDescent="0.2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spans="5:62" x14ac:dyDescent="0.2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spans="5:62" x14ac:dyDescent="0.2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spans="5:62" x14ac:dyDescent="0.2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spans="5:62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spans="5:62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spans="5:62" x14ac:dyDescent="0.2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5:62" x14ac:dyDescent="0.2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spans="5:62" x14ac:dyDescent="0.2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spans="5:62" x14ac:dyDescent="0.2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spans="5:62" x14ac:dyDescent="0.2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spans="5:62" x14ac:dyDescent="0.2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spans="5:62" x14ac:dyDescent="0.2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spans="5:62" x14ac:dyDescent="0.2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spans="5:62" x14ac:dyDescent="0.2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spans="5:62" x14ac:dyDescent="0.2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spans="5:62" x14ac:dyDescent="0.2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spans="5:62" x14ac:dyDescent="0.2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5:62" x14ac:dyDescent="0.2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spans="5:62" x14ac:dyDescent="0.2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spans="5:62" x14ac:dyDescent="0.2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spans="5:62" x14ac:dyDescent="0.2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spans="5:62" x14ac:dyDescent="0.2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spans="5:62" x14ac:dyDescent="0.2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spans="5:62" x14ac:dyDescent="0.2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spans="5:62" x14ac:dyDescent="0.2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spans="5:62" x14ac:dyDescent="0.2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spans="5:62" x14ac:dyDescent="0.2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spans="5:62" x14ac:dyDescent="0.2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5:62" x14ac:dyDescent="0.2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spans="5:62" x14ac:dyDescent="0.2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spans="5:62" x14ac:dyDescent="0.2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spans="5:62" x14ac:dyDescent="0.2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spans="5:62" x14ac:dyDescent="0.2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spans="5:62" x14ac:dyDescent="0.2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spans="5:62" x14ac:dyDescent="0.2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spans="5:62" x14ac:dyDescent="0.2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spans="5:62" x14ac:dyDescent="0.25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spans="5:62" x14ac:dyDescent="0.25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spans="5:62" x14ac:dyDescent="0.25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5:62" x14ac:dyDescent="0.25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spans="5:62" x14ac:dyDescent="0.2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spans="5:62" x14ac:dyDescent="0.2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</sheetData>
  <hyperlinks>
    <hyperlink ref="A1" location="Main!A1" display="Main" xr:uid="{4C19A55B-E6EE-4226-8C78-43838D9884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2025-02-09T15:20:47Z</dcterms:created>
  <dcterms:modified xsi:type="dcterms:W3CDTF">2025-09-28T11:27:38Z</dcterms:modified>
</cp:coreProperties>
</file>