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DD09F96-0640-457B-8939-B62D67FC3CEE}" xr6:coauthVersionLast="47" xr6:coauthVersionMax="47" xr10:uidLastSave="{00000000-0000-0000-0000-000000000000}"/>
  <bookViews>
    <workbookView xWindow="19095" yWindow="0" windowWidth="19410" windowHeight="20925" xr2:uid="{8F164ADA-60B8-4752-AEFE-AE2ECED5B6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J28" i="2"/>
  <c r="J27" i="2"/>
  <c r="J26" i="2"/>
  <c r="I26" i="2"/>
  <c r="G26" i="2"/>
  <c r="I29" i="2"/>
  <c r="I28" i="2"/>
  <c r="I27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H29" i="2"/>
  <c r="H28" i="2"/>
  <c r="H27" i="2"/>
  <c r="H26" i="2"/>
  <c r="J9" i="2"/>
  <c r="J11" i="2" s="1"/>
  <c r="I9" i="2"/>
  <c r="I11" i="2" s="1"/>
  <c r="H9" i="2"/>
  <c r="H11" i="2" s="1"/>
  <c r="H15" i="2" s="1"/>
  <c r="H18" i="2" s="1"/>
  <c r="H21" i="2" s="1"/>
  <c r="H23" i="2" s="1"/>
  <c r="F9" i="2"/>
  <c r="F11" i="2" s="1"/>
  <c r="F15" i="2" s="1"/>
  <c r="F18" i="2" s="1"/>
  <c r="F21" i="2" s="1"/>
  <c r="F23" i="2" s="1"/>
  <c r="E9" i="2"/>
  <c r="E11" i="2" s="1"/>
  <c r="E15" i="2" s="1"/>
  <c r="E18" i="2" s="1"/>
  <c r="E21" i="2" s="1"/>
  <c r="E23" i="2" s="1"/>
  <c r="D9" i="2"/>
  <c r="D11" i="2" s="1"/>
  <c r="D15" i="2" s="1"/>
  <c r="D18" i="2" s="1"/>
  <c r="D21" i="2" s="1"/>
  <c r="D23" i="2" s="1"/>
  <c r="C9" i="2"/>
  <c r="C11" i="2" s="1"/>
  <c r="C15" i="2" s="1"/>
  <c r="C18" i="2" s="1"/>
  <c r="C21" i="2" s="1"/>
  <c r="C23" i="2" s="1"/>
  <c r="G9" i="2"/>
  <c r="G11" i="2" s="1"/>
  <c r="G15" i="2" s="1"/>
  <c r="G18" i="2" s="1"/>
  <c r="G21" i="2" s="1"/>
  <c r="G23" i="2" s="1"/>
  <c r="I7" i="1"/>
  <c r="I6" i="1"/>
  <c r="I4" i="1"/>
</calcChain>
</file>

<file path=xl/sharedStrings.xml><?xml version="1.0" encoding="utf-8"?>
<sst xmlns="http://schemas.openxmlformats.org/spreadsheetml/2006/main" count="45" uniqueCount="42">
  <si>
    <t>numbers in mio USD</t>
  </si>
  <si>
    <t>Price</t>
  </si>
  <si>
    <t>Shares</t>
  </si>
  <si>
    <t>MC</t>
  </si>
  <si>
    <t>Cash</t>
  </si>
  <si>
    <t>Debt</t>
  </si>
  <si>
    <t>EV</t>
  </si>
  <si>
    <t>Fair Isaac Corp</t>
  </si>
  <si>
    <t>FQ225</t>
  </si>
  <si>
    <t>Main</t>
  </si>
  <si>
    <t>Q124</t>
  </si>
  <si>
    <t>Q225</t>
  </si>
  <si>
    <t>Q224</t>
  </si>
  <si>
    <t>Q324</t>
  </si>
  <si>
    <t>Q424</t>
  </si>
  <si>
    <t>Q125</t>
  </si>
  <si>
    <t>Q325</t>
  </si>
  <si>
    <t>Q425</t>
  </si>
  <si>
    <t>On-Premise and SaaS</t>
  </si>
  <si>
    <t>Services</t>
  </si>
  <si>
    <t>Scores</t>
  </si>
  <si>
    <t>Revenue</t>
  </si>
  <si>
    <t>COGS</t>
  </si>
  <si>
    <t>Gross Profit</t>
  </si>
  <si>
    <t>R&amp;D</t>
  </si>
  <si>
    <t>SG&amp;A</t>
  </si>
  <si>
    <t>D&amp;A</t>
  </si>
  <si>
    <t>Operating Income</t>
  </si>
  <si>
    <t>Interest Expense</t>
  </si>
  <si>
    <t>Other Income</t>
  </si>
  <si>
    <t>Pretax Income</t>
  </si>
  <si>
    <t>Tax Expense</t>
  </si>
  <si>
    <t>FX effects</t>
  </si>
  <si>
    <t>Net Income</t>
  </si>
  <si>
    <t>EPS</t>
  </si>
  <si>
    <t>Americas</t>
  </si>
  <si>
    <t>EMEA</t>
  </si>
  <si>
    <t>APAC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</si>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</sst>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2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FF89-B152-40BE-9342-09FE8FDB5FC7}">
  <dimension ref="A1:J7"/>
  <sheetViews>
    <sheetView tabSelected="1" topLeftCell="B1" zoomScale="200" zoomScaleNormal="200" workbookViewId="0">
      <selection activeCell="I7" sqref="I7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7</v>
      </c>
    </row>
    <row r="2" spans="1:10" x14ac:dyDescent="0.25">
      <c r="A2" t="s">
        <v>0</v>
      </c>
      <c r="H2" t="s">
        <v>1</v>
      </c>
      <c r="I2">
        <v>1790.2</v>
      </c>
    </row>
    <row r="3" spans="1:10" x14ac:dyDescent="0.25">
      <c r="H3" t="s">
        <v>2</v>
      </c>
      <c r="I3" s="2">
        <v>24.34169</v>
      </c>
      <c r="J3" s="3" t="s">
        <v>8</v>
      </c>
    </row>
    <row r="4" spans="1:10" x14ac:dyDescent="0.25">
      <c r="H4" t="s">
        <v>3</v>
      </c>
      <c r="I4" s="2">
        <f>+I2*I3</f>
        <v>43576.493437999998</v>
      </c>
    </row>
    <row r="5" spans="1:10" x14ac:dyDescent="0.25">
      <c r="H5" t="s">
        <v>4</v>
      </c>
      <c r="I5" s="2">
        <v>146.64099999999999</v>
      </c>
      <c r="J5" s="3" t="s">
        <v>8</v>
      </c>
    </row>
    <row r="6" spans="1:10" x14ac:dyDescent="0.25">
      <c r="H6" t="s">
        <v>5</v>
      </c>
      <c r="I6" s="2">
        <f>2513.179+15</f>
        <v>2528.1790000000001</v>
      </c>
      <c r="J6" s="3" t="s">
        <v>8</v>
      </c>
    </row>
    <row r="7" spans="1:10" x14ac:dyDescent="0.25">
      <c r="H7" t="s">
        <v>6</v>
      </c>
      <c r="I7" s="2">
        <f>+I4-I5+I6</f>
        <v>45958.031437999991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8396-9CB2-49CC-975E-53100037154C}">
  <dimension ref="A1:BH511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26" sqref="J26:J29"/>
    </sheetView>
  </sheetViews>
  <sheetFormatPr defaultRowHeight="15" x14ac:dyDescent="0.25"/>
  <cols>
    <col min="1" max="1" width="4.7109375" customWidth="1"/>
    <col min="2" max="2" width="29.140625" customWidth="1"/>
  </cols>
  <sheetData>
    <row r="1" spans="1:60" x14ac:dyDescent="0.25">
      <c r="A1" s="4" t="s">
        <v>9</v>
      </c>
    </row>
    <row r="2" spans="1:60" x14ac:dyDescent="0.25">
      <c r="C2" s="3" t="s">
        <v>10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11</v>
      </c>
      <c r="I2" s="3" t="s">
        <v>16</v>
      </c>
      <c r="J2" s="3" t="s">
        <v>17</v>
      </c>
    </row>
    <row r="3" spans="1:60" x14ac:dyDescent="0.25">
      <c r="B3" t="s">
        <v>35</v>
      </c>
      <c r="C3" s="2"/>
      <c r="D3" s="2">
        <v>364.017</v>
      </c>
      <c r="E3" s="2"/>
      <c r="F3" s="2"/>
      <c r="G3" s="2"/>
      <c r="H3" s="2">
        <v>492.00200000000001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B4" t="s">
        <v>36</v>
      </c>
      <c r="C4" s="2"/>
      <c r="D4" s="2">
        <v>42.256999999999998</v>
      </c>
      <c r="E4" s="2"/>
      <c r="F4" s="2"/>
      <c r="G4" s="2"/>
      <c r="H4" s="2">
        <v>43.4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5">
      <c r="B5" t="s">
        <v>37</v>
      </c>
      <c r="C5" s="2"/>
      <c r="D5" s="2">
        <v>25.651</v>
      </c>
      <c r="E5" s="2"/>
      <c r="F5" s="2"/>
      <c r="G5" s="2"/>
      <c r="H5" s="2">
        <v>26.332999999999998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B6" t="s">
        <v>18</v>
      </c>
      <c r="C6" s="2"/>
      <c r="D6" s="2">
        <v>177.18</v>
      </c>
      <c r="E6" s="2"/>
      <c r="F6" s="2"/>
      <c r="G6" s="2"/>
      <c r="H6" s="2">
        <v>183.82599999999999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5">
      <c r="B7" t="s">
        <v>19</v>
      </c>
      <c r="C7" s="2"/>
      <c r="D7" s="2">
        <v>19.744</v>
      </c>
      <c r="E7" s="2"/>
      <c r="F7" s="2"/>
      <c r="G7" s="2"/>
      <c r="H7" s="2">
        <v>17.87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5">
      <c r="B8" t="s">
        <v>20</v>
      </c>
      <c r="C8" s="2"/>
      <c r="D8" s="2">
        <v>236.88499999999999</v>
      </c>
      <c r="E8" s="2"/>
      <c r="F8" s="2"/>
      <c r="G8" s="2"/>
      <c r="H8" s="2">
        <v>297.03899999999999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B9" s="1" t="s">
        <v>21</v>
      </c>
      <c r="C9" s="5">
        <f t="shared" ref="C9:F9" si="0">+SUM(C6:C8)</f>
        <v>0</v>
      </c>
      <c r="D9" s="5">
        <f t="shared" si="0"/>
        <v>433.80899999999997</v>
      </c>
      <c r="E9" s="5">
        <f t="shared" si="0"/>
        <v>0</v>
      </c>
      <c r="F9" s="5">
        <f t="shared" si="0"/>
        <v>0</v>
      </c>
      <c r="G9" s="5">
        <f>+SUM(G6:G8)</f>
        <v>0</v>
      </c>
      <c r="H9" s="5">
        <f t="shared" ref="H9:J9" si="1">+SUM(H6:H8)</f>
        <v>498.73500000000001</v>
      </c>
      <c r="I9" s="5">
        <f t="shared" si="1"/>
        <v>0</v>
      </c>
      <c r="J9" s="5">
        <f t="shared" si="1"/>
        <v>0</v>
      </c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B10" t="s">
        <v>22</v>
      </c>
      <c r="C10" s="2"/>
      <c r="D10" s="2">
        <v>86.945999999999998</v>
      </c>
      <c r="E10" s="2"/>
      <c r="F10" s="2"/>
      <c r="G10" s="2"/>
      <c r="H10" s="2">
        <v>87.63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5">
      <c r="B11" t="s">
        <v>23</v>
      </c>
      <c r="C11" s="2">
        <f t="shared" ref="C11" si="2">+C9-C10</f>
        <v>0</v>
      </c>
      <c r="D11" s="2">
        <f>+D9-D10</f>
        <v>346.86299999999994</v>
      </c>
      <c r="E11" s="2">
        <f t="shared" ref="E11:J11" si="3">+E9-E10</f>
        <v>0</v>
      </c>
      <c r="F11" s="2">
        <f t="shared" si="3"/>
        <v>0</v>
      </c>
      <c r="G11" s="2">
        <f t="shared" si="3"/>
        <v>0</v>
      </c>
      <c r="H11" s="2">
        <f t="shared" si="3"/>
        <v>411.10500000000002</v>
      </c>
      <c r="I11" s="2">
        <f t="shared" si="3"/>
        <v>0</v>
      </c>
      <c r="J11" s="2">
        <f t="shared" si="3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5">
      <c r="B12" t="s">
        <v>24</v>
      </c>
      <c r="C12" s="2"/>
      <c r="D12" s="2">
        <v>40.880000000000003</v>
      </c>
      <c r="E12" s="2"/>
      <c r="F12" s="2"/>
      <c r="G12" s="2"/>
      <c r="H12" s="2">
        <v>45.036999999999999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5">
      <c r="B13" t="s">
        <v>25</v>
      </c>
      <c r="C13" s="2"/>
      <c r="D13" s="2">
        <v>110.867</v>
      </c>
      <c r="E13" s="2"/>
      <c r="F13" s="2"/>
      <c r="G13" s="2"/>
      <c r="H13" s="2">
        <v>120.42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B14" t="s">
        <v>26</v>
      </c>
      <c r="C14" s="2"/>
      <c r="D14" s="2">
        <v>0.27500000000000002</v>
      </c>
      <c r="E14" s="2"/>
      <c r="F14" s="2"/>
      <c r="G14" s="2"/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B15" t="s">
        <v>27</v>
      </c>
      <c r="C15" s="2">
        <f t="shared" ref="C15:G15" si="4">+C11-SUM(C12:C14)</f>
        <v>0</v>
      </c>
      <c r="D15" s="2">
        <f t="shared" si="4"/>
        <v>194.84099999999992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>+H11-SUM(H12:H14)</f>
        <v>245.64800000000002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x14ac:dyDescent="0.25">
      <c r="B16" t="s">
        <v>28</v>
      </c>
      <c r="C16" s="2"/>
      <c r="D16" s="2">
        <v>26.093</v>
      </c>
      <c r="E16" s="2"/>
      <c r="F16" s="2"/>
      <c r="G16" s="2"/>
      <c r="H16" s="2">
        <v>31.378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x14ac:dyDescent="0.25">
      <c r="B17" t="s">
        <v>29</v>
      </c>
      <c r="C17" s="2"/>
      <c r="D17" s="2">
        <v>3.9860000000000002</v>
      </c>
      <c r="E17" s="2"/>
      <c r="F17" s="2"/>
      <c r="G17" s="2"/>
      <c r="H17" s="2">
        <v>-1.254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2:60" x14ac:dyDescent="0.25">
      <c r="B18" t="s">
        <v>30</v>
      </c>
      <c r="C18" s="2">
        <f t="shared" ref="C18:G18" si="5">+C15-C16+C17</f>
        <v>0</v>
      </c>
      <c r="D18" s="2">
        <f t="shared" si="5"/>
        <v>172.73399999999992</v>
      </c>
      <c r="E18" s="2">
        <f t="shared" si="5"/>
        <v>0</v>
      </c>
      <c r="F18" s="2">
        <f t="shared" si="5"/>
        <v>0</v>
      </c>
      <c r="G18" s="2">
        <f t="shared" si="5"/>
        <v>0</v>
      </c>
      <c r="H18" s="2">
        <f>+H15-H16+H17</f>
        <v>213.01600000000005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2:60" x14ac:dyDescent="0.25">
      <c r="B19" t="s">
        <v>31</v>
      </c>
      <c r="C19" s="2"/>
      <c r="D19" s="2">
        <v>42.935000000000002</v>
      </c>
      <c r="E19" s="2"/>
      <c r="F19" s="2"/>
      <c r="G19" s="2"/>
      <c r="H19" s="2">
        <v>50.401000000000003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x14ac:dyDescent="0.25">
      <c r="B20" t="s">
        <v>32</v>
      </c>
      <c r="C20" s="2"/>
      <c r="D20" s="2">
        <v>-4.157</v>
      </c>
      <c r="E20" s="2"/>
      <c r="F20" s="2"/>
      <c r="G20" s="2"/>
      <c r="H20" s="2">
        <v>6.407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2:60" x14ac:dyDescent="0.25">
      <c r="B21" t="s">
        <v>33</v>
      </c>
      <c r="C21" s="2">
        <f t="shared" ref="C21:G21" si="6">+C18-C19+C20</f>
        <v>0</v>
      </c>
      <c r="D21" s="2">
        <f t="shared" si="6"/>
        <v>125.64199999999992</v>
      </c>
      <c r="E21" s="2">
        <f t="shared" si="6"/>
        <v>0</v>
      </c>
      <c r="F21" s="2">
        <f t="shared" si="6"/>
        <v>0</v>
      </c>
      <c r="G21" s="2">
        <f t="shared" si="6"/>
        <v>0</v>
      </c>
      <c r="H21" s="2">
        <f>+H18-H19+H20</f>
        <v>169.02200000000005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2:60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2:60" x14ac:dyDescent="0.25">
      <c r="B23" t="s">
        <v>34</v>
      </c>
      <c r="C23" s="6" t="e">
        <f t="shared" ref="C23:G23" si="7">+C21/C24</f>
        <v>#DIV/0!</v>
      </c>
      <c r="D23" s="6">
        <f t="shared" si="7"/>
        <v>5.0623312784560186</v>
      </c>
      <c r="E23" s="6" t="e">
        <f t="shared" si="7"/>
        <v>#DIV/0!</v>
      </c>
      <c r="F23" s="6" t="e">
        <f t="shared" si="7"/>
        <v>#DIV/0!</v>
      </c>
      <c r="G23" s="6" t="e">
        <f t="shared" si="7"/>
        <v>#DIV/0!</v>
      </c>
      <c r="H23" s="6">
        <f>+H21/H24</f>
        <v>6.9302554430275967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2:60" x14ac:dyDescent="0.25">
      <c r="B24" t="s">
        <v>2</v>
      </c>
      <c r="C24" s="2"/>
      <c r="D24" s="2">
        <v>24.818999999999999</v>
      </c>
      <c r="E24" s="2"/>
      <c r="F24" s="2"/>
      <c r="G24" s="2"/>
      <c r="H24" s="2">
        <v>24.388999999999999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2:60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2:60" x14ac:dyDescent="0.25">
      <c r="B26" s="1" t="s">
        <v>38</v>
      </c>
      <c r="C26" s="5"/>
      <c r="D26" s="5"/>
      <c r="E26" s="5"/>
      <c r="F26" s="7"/>
      <c r="G26" s="7" t="e">
        <f t="shared" ref="F26:G26" si="8">+G9/C9-1</f>
        <v>#DIV/0!</v>
      </c>
      <c r="H26" s="7">
        <f>+H9/D9-1</f>
        <v>0.14966494471069081</v>
      </c>
      <c r="I26" s="7" t="e">
        <f>+I9/E9-1</f>
        <v>#DIV/0!</v>
      </c>
      <c r="J26" s="7" t="e">
        <f>+J9/F9-1</f>
        <v>#DIV/0!</v>
      </c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2:60" x14ac:dyDescent="0.25">
      <c r="B27" t="s">
        <v>39</v>
      </c>
      <c r="C27" s="8" t="e">
        <f t="shared" ref="C27:H27" si="9">+C11/C9</f>
        <v>#DIV/0!</v>
      </c>
      <c r="D27" s="8">
        <f t="shared" si="9"/>
        <v>0.79957538916896598</v>
      </c>
      <c r="E27" s="8" t="e">
        <f t="shared" si="9"/>
        <v>#DIV/0!</v>
      </c>
      <c r="F27" s="8" t="e">
        <f t="shared" si="9"/>
        <v>#DIV/0!</v>
      </c>
      <c r="G27" s="8" t="e">
        <f t="shared" si="9"/>
        <v>#DIV/0!</v>
      </c>
      <c r="H27" s="8">
        <f>+H11/H9</f>
        <v>0.82429546753285809</v>
      </c>
      <c r="I27" s="8" t="e">
        <f>+I11/I9</f>
        <v>#DIV/0!</v>
      </c>
      <c r="J27" s="8" t="e">
        <f>+J11/J9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2:60" x14ac:dyDescent="0.25">
      <c r="B28" t="s">
        <v>40</v>
      </c>
      <c r="C28" s="8" t="e">
        <f t="shared" ref="C28:H28" si="10">+C15/C9</f>
        <v>#DIV/0!</v>
      </c>
      <c r="D28" s="8">
        <f t="shared" si="10"/>
        <v>0.44914005933486845</v>
      </c>
      <c r="E28" s="8" t="e">
        <f t="shared" si="10"/>
        <v>#DIV/0!</v>
      </c>
      <c r="F28" s="8" t="e">
        <f t="shared" si="10"/>
        <v>#DIV/0!</v>
      </c>
      <c r="G28" s="8" t="e">
        <f t="shared" si="10"/>
        <v>#DIV/0!</v>
      </c>
      <c r="H28" s="8">
        <f>+H15/H9</f>
        <v>0.49254213159293014</v>
      </c>
      <c r="I28" s="8" t="e">
        <f>+I15/I9</f>
        <v>#DIV/0!</v>
      </c>
      <c r="J28" s="8" t="e">
        <f>+J15/J9</f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2:60" x14ac:dyDescent="0.25">
      <c r="B29" t="s">
        <v>41</v>
      </c>
      <c r="C29" s="8" t="e">
        <f t="shared" ref="C29:H29" si="11">+C19/C18</f>
        <v>#DIV/0!</v>
      </c>
      <c r="D29" s="8">
        <f t="shared" si="11"/>
        <v>0.24856137182025553</v>
      </c>
      <c r="E29" s="8" t="e">
        <f t="shared" si="11"/>
        <v>#DIV/0!</v>
      </c>
      <c r="F29" s="8" t="e">
        <f t="shared" si="11"/>
        <v>#DIV/0!</v>
      </c>
      <c r="G29" s="8" t="e">
        <f t="shared" si="11"/>
        <v>#DIV/0!</v>
      </c>
      <c r="H29" s="8">
        <f>+H19/H18</f>
        <v>0.23660663987681674</v>
      </c>
      <c r="I29" s="8" t="e">
        <f>+I19/I18</f>
        <v>#DIV/0!</v>
      </c>
      <c r="J29" s="8" t="e">
        <f>+J19/J18</f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2:6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2:60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2:60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3:6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3:6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3:6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3:6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3:6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3:6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3:6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3:6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3:6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3:6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3:6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3:6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3:6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3:6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3:6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3:6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3:6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3:6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3:6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3:6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3:6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3:6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3:6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3:6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3:6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3:6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3:6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3:6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3:6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3:6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3:6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3:6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3:6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3:6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3:6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3:6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3:6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3:6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3:6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3:6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3:6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3:6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3:6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3:6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3:6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3:6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3:6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3:6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3:6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3:6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3:6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3:6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3:6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3:6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3:6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3:6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3:6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3:6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3:6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3:6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3:6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3:6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3:6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3:6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3:6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3:6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3:6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3:6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3:6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3:6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3:6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3:6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3:6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3:6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3:6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3:6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3:6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3:6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3:6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3:6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3:6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3:6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3:6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3:6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3:6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3:6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3:6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3:6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3:6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3:6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3:6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3:6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3:6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3:6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3:6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3:6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3:6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3:6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3:6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3:6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3:6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3:6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3:6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3:6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3:6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3:6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3:6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3:6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3:6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3:6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3:6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3:6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3:6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3:6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3:6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3:6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3:6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3:6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3:6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3:6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3:6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3:6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3:6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3:6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3:6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3:6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3:6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3:6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3:6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3:6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3:6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3:6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3:6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3:6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3:6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3:6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3:6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3:6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3:6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3:6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3:6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3:6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3:6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3:6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3:6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3:6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3:6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3:6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3:6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3:6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3:6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3:6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3:6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3:6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3:6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3:6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3:6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3:6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3:6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3:6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3:6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3:6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3:6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3:6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3:6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3:6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3:6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3:6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3:6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3:6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3:6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3:6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3:6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3:6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3:6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3:6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3:6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3:6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3:6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3:6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3:6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3:6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3:6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3:6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3:6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3:6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3:6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3:6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3:6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3:6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3:6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3:6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3:6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3:6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3:6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3:6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3:6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3:6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3:6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3:6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3:6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3:6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3:6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3:6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3:6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3:6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3:6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3:6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3:6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3:6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3:6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3:6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3:6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3:6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3:6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3:6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3:6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3:6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3:6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3:6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3:6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3:6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3:6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3:6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3:6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3:6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3:6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3:6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3:6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3:6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3:6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3:6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3:6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3:6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3:6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3:6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3:6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3:6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3:6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3:6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3:6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3:6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3:6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3:6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3:6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3:6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3:6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3:6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3:6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3:6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3:6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3:6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3:6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3:6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3:6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3:6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3:6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3:6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3:6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3:6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3:6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3:6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3:6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3:6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3:6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3:6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3:6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3:6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3:6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3:6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3:6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3:6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3:6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3:6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3:6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3:6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3:6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3:6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3:6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3:6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3:6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3:6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3:6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3:6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3:6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3:6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3:6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3:6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3:6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3:6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3:6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3:6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3:6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3:6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3:6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3:6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3:6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3:6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3:6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3:6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3:6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3:6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3:6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3:6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3:6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3:6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3:6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3:6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3:6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3:6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3:6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3:6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3:6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3:6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3:6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3:6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3:6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3:6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3:6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3:6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3:6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3:6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3:6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3:6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3:6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3:6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3:6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3:6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3:6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3:6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3:6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3:6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3:6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3:6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3:6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3:6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3:6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3:6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3:6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3:6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3:6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3:6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3:6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3:6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3:6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3:6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3:6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3:6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3:6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3:6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3:6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3:6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3:6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3:6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3:6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3:6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3:6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3:6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3:6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3:6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3:6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3:6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3:6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3:6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3:6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3:6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3:6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3:6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3:6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3:6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3:6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3:6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3:6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3:6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3:6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3:6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3:6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3:6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3:6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3:6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3:6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3:6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3:6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3:6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3:6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3:6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3:6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3:6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3:6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3:6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3:6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3:6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3:6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3:6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3:6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3:6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3:6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3:6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3:6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3:6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3:6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3:6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3:6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3:6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3:6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3:6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3:6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3:6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3:6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3:6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3:6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3:6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3:6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3:6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3:6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3:6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3:6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3:6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3:6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3:6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3:6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3:6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3:6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3:6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3:6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3:6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3:6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3:6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3:6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3:6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3:6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3:6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3:6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3:6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3:6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3:6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3:6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3:60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3:60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3:60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3:60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3:60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3:60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3:60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3:60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3:60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3:60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3:60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3:60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3:60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3:60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3:60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3:60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3:60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3:60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3:60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3:60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3:60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3:60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3:60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3:60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3:60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3:60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3:60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3:60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3:60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3:60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3:60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3:60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3:60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3:60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3:60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3:60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3:60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3:60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3:60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3:60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3:60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3:60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</sheetData>
  <hyperlinks>
    <hyperlink ref="A1" location="Main!A1" display="Main" xr:uid="{09F41304-93BC-4F3F-80A6-CB3646044B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2025-06-20T11:46:08Z</dcterms:created>
  <dcterms:modified xsi:type="dcterms:W3CDTF">2025-06-20T12:01:14Z</dcterms:modified>
</cp:coreProperties>
</file>