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1540009-6256-4FD4-880C-994253388DEE}" xr6:coauthVersionLast="47" xr6:coauthVersionMax="47" xr10:uidLastSave="{00000000-0000-0000-0000-000000000000}"/>
  <bookViews>
    <workbookView xWindow="19095" yWindow="0" windowWidth="19410" windowHeight="20925" xr2:uid="{D41ACFD6-A284-47F3-AB11-393E8E1F1FC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23" i="2" s="1"/>
  <c r="F28" i="2" s="1"/>
  <c r="F31" i="2" s="1"/>
  <c r="F33" i="2" s="1"/>
  <c r="E12" i="2"/>
  <c r="E23" i="2" s="1"/>
  <c r="E28" i="2" s="1"/>
  <c r="E31" i="2" s="1"/>
  <c r="E33" i="2" s="1"/>
  <c r="D12" i="2"/>
  <c r="D23" i="2" s="1"/>
  <c r="D28" i="2" s="1"/>
  <c r="D31" i="2" s="1"/>
  <c r="D33" i="2" s="1"/>
  <c r="C12" i="2"/>
  <c r="C23" i="2" s="1"/>
  <c r="C28" i="2" s="1"/>
  <c r="C31" i="2" s="1"/>
  <c r="C33" i="2" s="1"/>
  <c r="G12" i="2"/>
  <c r="G23" i="2" s="1"/>
  <c r="G28" i="2" s="1"/>
  <c r="G31" i="2" s="1"/>
  <c r="G33" i="2" s="1"/>
  <c r="J9" i="2"/>
  <c r="I9" i="2"/>
  <c r="H9" i="2"/>
  <c r="G9" i="2"/>
  <c r="F9" i="2"/>
  <c r="E9" i="2"/>
  <c r="D9" i="2"/>
  <c r="C9" i="2"/>
  <c r="I7" i="1"/>
  <c r="I6" i="1"/>
  <c r="I5" i="1"/>
  <c r="I4" i="1"/>
</calcChain>
</file>

<file path=xl/sharedStrings.xml><?xml version="1.0" encoding="utf-8"?>
<sst xmlns="http://schemas.openxmlformats.org/spreadsheetml/2006/main" count="51" uniqueCount="47">
  <si>
    <t>Nasdaq Inc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</si>
  <si>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</si>
  <si>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</si>
  <si>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</si>
  <si>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</si>
  <si>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</si>
  <si>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</si>
  <si>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</si>
  <si>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</si>
  <si>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</si>
  <si>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</si>
  <si>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</si>
  <si>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</si>
  <si>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</si>
  <si>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</si>
  <si>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</si>
  <si>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</si>
  <si>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Capital Access Platforms</t>
  </si>
  <si>
    <t>Financial Technology</t>
  </si>
  <si>
    <t>Market Services</t>
  </si>
  <si>
    <t xml:space="preserve">Other </t>
  </si>
  <si>
    <t>Revenues</t>
  </si>
  <si>
    <t>Transaction rebates</t>
  </si>
  <si>
    <t>Brokerage, clearance etc.</t>
  </si>
  <si>
    <t>Gross Profit</t>
  </si>
  <si>
    <t>Compensations</t>
  </si>
  <si>
    <t>Services</t>
  </si>
  <si>
    <t>Technology</t>
  </si>
  <si>
    <t>Occupancy</t>
  </si>
  <si>
    <t>G&amp;A</t>
  </si>
  <si>
    <t>D&amp;A</t>
  </si>
  <si>
    <t>Regulatory</t>
  </si>
  <si>
    <t>Merger</t>
  </si>
  <si>
    <t>Restructuring</t>
  </si>
  <si>
    <t>Operating Income</t>
  </si>
  <si>
    <t xml:space="preserve">Marketing </t>
  </si>
  <si>
    <t>Interest income</t>
  </si>
  <si>
    <t>Interest expense</t>
  </si>
  <si>
    <t>Other income</t>
  </si>
  <si>
    <t>Income from investees</t>
  </si>
  <si>
    <t>Pretax Income</t>
  </si>
  <si>
    <t>Tax Expense</t>
  </si>
  <si>
    <t>Minority Interest</t>
  </si>
  <si>
    <t>Net Income</t>
  </si>
  <si>
    <t>EPS</t>
  </si>
  <si>
    <t>US</t>
  </si>
  <si>
    <t>Other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</si>
</sst>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B45C-FC84-4048-B455-717E40304066}">
  <dimension ref="A1:J7"/>
  <sheetViews>
    <sheetView tabSelected="1" zoomScale="200" zoomScaleNormal="200" workbookViewId="0">
      <selection activeCell="I5" sqref="I5"/>
    </sheetView>
  </sheetViews>
  <sheetFormatPr defaultRowHeight="15" x14ac:dyDescent="0.25"/>
  <cols>
    <col min="1" max="1" width="3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86.25</v>
      </c>
    </row>
    <row r="3" spans="1:10" x14ac:dyDescent="0.25">
      <c r="H3" t="s">
        <v>3</v>
      </c>
      <c r="I3" s="2">
        <v>574.12162000000001</v>
      </c>
      <c r="J3" s="3" t="s">
        <v>8</v>
      </c>
    </row>
    <row r="4" spans="1:10" x14ac:dyDescent="0.25">
      <c r="H4" t="s">
        <v>4</v>
      </c>
      <c r="I4" s="2">
        <f>+I2*I3</f>
        <v>49517.989724999999</v>
      </c>
    </row>
    <row r="5" spans="1:10" x14ac:dyDescent="0.25">
      <c r="H5" t="s">
        <v>5</v>
      </c>
      <c r="I5" s="2">
        <f>690+201</f>
        <v>891</v>
      </c>
      <c r="J5" s="3" t="s">
        <v>8</v>
      </c>
    </row>
    <row r="6" spans="1:10" x14ac:dyDescent="0.25">
      <c r="H6" t="s">
        <v>6</v>
      </c>
      <c r="I6" s="2">
        <f>400+8926</f>
        <v>9326</v>
      </c>
      <c r="J6" s="3" t="s">
        <v>8</v>
      </c>
    </row>
    <row r="7" spans="1:10" x14ac:dyDescent="0.25">
      <c r="H7" t="s">
        <v>7</v>
      </c>
      <c r="I7" s="2">
        <f>+I4-I5+I6</f>
        <v>57952.989724999999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14F93-71A0-4933-A045-D611E2CB3EE4}">
  <dimension ref="A1:BD24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RowHeight="15" x14ac:dyDescent="0.25"/>
  <cols>
    <col min="1" max="1" width="5.42578125" bestFit="1" customWidth="1"/>
    <col min="2" max="2" width="28" customWidth="1"/>
  </cols>
  <sheetData>
    <row r="1" spans="1:56" x14ac:dyDescent="0.25">
      <c r="A1" s="4" t="s">
        <v>9</v>
      </c>
    </row>
    <row r="2" spans="1:56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8</v>
      </c>
      <c r="H2" s="3" t="s">
        <v>14</v>
      </c>
      <c r="I2" s="3" t="s">
        <v>15</v>
      </c>
      <c r="J2" s="3" t="s">
        <v>16</v>
      </c>
    </row>
    <row r="3" spans="1:56" x14ac:dyDescent="0.25">
      <c r="B3" t="s">
        <v>45</v>
      </c>
      <c r="C3" s="2">
        <v>1304</v>
      </c>
      <c r="D3" s="2"/>
      <c r="E3" s="2"/>
      <c r="F3" s="2"/>
      <c r="G3" s="2">
        <v>1700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B4" t="s">
        <v>46</v>
      </c>
      <c r="C4" s="2">
        <v>370</v>
      </c>
      <c r="D4" s="2"/>
      <c r="E4" s="2"/>
      <c r="F4" s="2"/>
      <c r="G4" s="2">
        <v>390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B5" t="s">
        <v>17</v>
      </c>
      <c r="C5" s="2">
        <v>479</v>
      </c>
      <c r="D5" s="2"/>
      <c r="E5" s="2"/>
      <c r="F5" s="2"/>
      <c r="G5" s="2">
        <v>515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B6" t="s">
        <v>18</v>
      </c>
      <c r="C6" s="2">
        <v>392</v>
      </c>
      <c r="D6" s="2"/>
      <c r="E6" s="2"/>
      <c r="F6" s="2"/>
      <c r="G6" s="2">
        <v>432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B7" t="s">
        <v>19</v>
      </c>
      <c r="C7" s="2">
        <v>794</v>
      </c>
      <c r="D7" s="2"/>
      <c r="E7" s="2"/>
      <c r="F7" s="2"/>
      <c r="G7" s="2">
        <v>1134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B8" t="s">
        <v>20</v>
      </c>
      <c r="C8" s="2">
        <v>9</v>
      </c>
      <c r="D8" s="2"/>
      <c r="E8" s="2"/>
      <c r="F8" s="2"/>
      <c r="G8" s="2">
        <v>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B9" s="1" t="s">
        <v>21</v>
      </c>
      <c r="C9" s="5">
        <f>+SUM(C5:C8)</f>
        <v>1674</v>
      </c>
      <c r="D9" s="5">
        <f t="shared" ref="D9:J9" si="0">+SUM(D5:D8)</f>
        <v>0</v>
      </c>
      <c r="E9" s="5">
        <f t="shared" si="0"/>
        <v>0</v>
      </c>
      <c r="F9" s="5">
        <f t="shared" si="0"/>
        <v>0</v>
      </c>
      <c r="G9" s="5">
        <f t="shared" si="0"/>
        <v>2090</v>
      </c>
      <c r="H9" s="5">
        <f t="shared" si="0"/>
        <v>0</v>
      </c>
      <c r="I9" s="5">
        <f t="shared" si="0"/>
        <v>0</v>
      </c>
      <c r="J9" s="5">
        <f t="shared" si="0"/>
        <v>0</v>
      </c>
      <c r="K9" s="5"/>
      <c r="L9" s="5"/>
      <c r="M9" s="5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B10" t="s">
        <v>22</v>
      </c>
      <c r="C10" s="2">
        <v>481</v>
      </c>
      <c r="D10" s="2"/>
      <c r="E10" s="2"/>
      <c r="F10" s="2"/>
      <c r="G10" s="2">
        <v>579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B11" t="s">
        <v>23</v>
      </c>
      <c r="C11" s="2">
        <v>76</v>
      </c>
      <c r="D11" s="2"/>
      <c r="E11" s="2"/>
      <c r="F11" s="2"/>
      <c r="G11" s="2">
        <v>274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B12" t="s">
        <v>24</v>
      </c>
      <c r="C12" s="2">
        <f t="shared" ref="C12:F12" si="1">+C9-SUM(C10:C11)</f>
        <v>1117</v>
      </c>
      <c r="D12" s="2">
        <f t="shared" si="1"/>
        <v>0</v>
      </c>
      <c r="E12" s="2">
        <f t="shared" si="1"/>
        <v>0</v>
      </c>
      <c r="F12" s="2">
        <f t="shared" si="1"/>
        <v>0</v>
      </c>
      <c r="G12" s="2">
        <f>+G9-SUM(G10:G11)</f>
        <v>1237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B13" t="s">
        <v>25</v>
      </c>
      <c r="C13" s="2">
        <v>340</v>
      </c>
      <c r="D13" s="2"/>
      <c r="E13" s="2"/>
      <c r="F13" s="2"/>
      <c r="G13" s="2">
        <v>329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B14" t="s">
        <v>26</v>
      </c>
      <c r="C14" s="2">
        <v>34</v>
      </c>
      <c r="D14" s="2"/>
      <c r="E14" s="2"/>
      <c r="F14" s="2"/>
      <c r="G14" s="2">
        <v>36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B15" t="s">
        <v>27</v>
      </c>
      <c r="C15" s="2">
        <v>67</v>
      </c>
      <c r="D15" s="2"/>
      <c r="E15" s="2"/>
      <c r="F15" s="2"/>
      <c r="G15" s="2">
        <v>77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B16" t="s">
        <v>28</v>
      </c>
      <c r="C16" s="2">
        <v>28</v>
      </c>
      <c r="D16" s="2"/>
      <c r="E16" s="2"/>
      <c r="F16" s="2"/>
      <c r="G16" s="2">
        <v>28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x14ac:dyDescent="0.25">
      <c r="B17" t="s">
        <v>29</v>
      </c>
      <c r="C17" s="2">
        <v>28</v>
      </c>
      <c r="D17" s="2"/>
      <c r="E17" s="2"/>
      <c r="F17" s="2"/>
      <c r="G17" s="2">
        <v>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x14ac:dyDescent="0.25">
      <c r="B18" t="s">
        <v>35</v>
      </c>
      <c r="C18" s="2">
        <v>11</v>
      </c>
      <c r="D18" s="2"/>
      <c r="E18" s="2"/>
      <c r="F18" s="2"/>
      <c r="G18" s="2">
        <v>14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2:56" x14ac:dyDescent="0.25">
      <c r="B19" t="s">
        <v>30</v>
      </c>
      <c r="C19" s="2">
        <v>155</v>
      </c>
      <c r="D19" s="2"/>
      <c r="E19" s="2"/>
      <c r="F19" s="2"/>
      <c r="G19" s="2">
        <v>156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2:56" x14ac:dyDescent="0.25">
      <c r="B20" t="s">
        <v>31</v>
      </c>
      <c r="C20" s="2">
        <v>9</v>
      </c>
      <c r="D20" s="2"/>
      <c r="E20" s="2"/>
      <c r="F20" s="2"/>
      <c r="G20" s="2">
        <v>15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2:56" x14ac:dyDescent="0.25">
      <c r="B21" t="s">
        <v>32</v>
      </c>
      <c r="C21" s="2">
        <v>9</v>
      </c>
      <c r="D21" s="2"/>
      <c r="E21" s="2"/>
      <c r="F21" s="2"/>
      <c r="G21" s="2">
        <v>24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2:56" x14ac:dyDescent="0.25">
      <c r="B22" t="s">
        <v>33</v>
      </c>
      <c r="C22" s="2">
        <v>26</v>
      </c>
      <c r="D22" s="2"/>
      <c r="E22" s="2"/>
      <c r="F22" s="2"/>
      <c r="G22" s="2">
        <v>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2:56" x14ac:dyDescent="0.25">
      <c r="B23" t="s">
        <v>34</v>
      </c>
      <c r="C23" s="2">
        <f t="shared" ref="C23:F23" si="2">C12-SUM(C13:C22)</f>
        <v>410</v>
      </c>
      <c r="D23" s="2">
        <f t="shared" si="2"/>
        <v>0</v>
      </c>
      <c r="E23" s="2">
        <f t="shared" si="2"/>
        <v>0</v>
      </c>
      <c r="F23" s="2">
        <f t="shared" si="2"/>
        <v>0</v>
      </c>
      <c r="G23" s="2">
        <f>G12-SUM(G13:G22)</f>
        <v>547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2:56" x14ac:dyDescent="0.25">
      <c r="B24" t="s">
        <v>36</v>
      </c>
      <c r="C24" s="2">
        <v>6</v>
      </c>
      <c r="D24" s="2"/>
      <c r="E24" s="2"/>
      <c r="F24" s="2"/>
      <c r="G24" s="2">
        <v>11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2:56" x14ac:dyDescent="0.25">
      <c r="B25" t="s">
        <v>37</v>
      </c>
      <c r="C25" s="2">
        <v>108</v>
      </c>
      <c r="D25" s="2"/>
      <c r="E25" s="2"/>
      <c r="F25" s="2"/>
      <c r="G25" s="2">
        <v>96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2:56" x14ac:dyDescent="0.25">
      <c r="B26" t="s">
        <v>38</v>
      </c>
      <c r="C26" s="2">
        <v>1</v>
      </c>
      <c r="D26" s="2"/>
      <c r="E26" s="2"/>
      <c r="F26" s="2"/>
      <c r="G26" s="2">
        <v>-1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2:56" x14ac:dyDescent="0.25">
      <c r="B27" t="s">
        <v>39</v>
      </c>
      <c r="C27" s="2">
        <v>3</v>
      </c>
      <c r="D27" s="2"/>
      <c r="E27" s="2"/>
      <c r="F27" s="2"/>
      <c r="G27" s="2">
        <v>27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2:56" x14ac:dyDescent="0.25">
      <c r="B28" t="s">
        <v>40</v>
      </c>
      <c r="C28" s="2">
        <f t="shared" ref="C28:F28" si="3">+C23+C24-C25+C26+C27</f>
        <v>312</v>
      </c>
      <c r="D28" s="2">
        <f t="shared" si="3"/>
        <v>0</v>
      </c>
      <c r="E28" s="2">
        <f t="shared" si="3"/>
        <v>0</v>
      </c>
      <c r="F28" s="2">
        <f t="shared" si="3"/>
        <v>0</v>
      </c>
      <c r="G28" s="2">
        <f>+G23+G24-G25+G26+G27</f>
        <v>488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2:56" x14ac:dyDescent="0.25">
      <c r="B29" t="s">
        <v>41</v>
      </c>
      <c r="C29" s="2">
        <v>79</v>
      </c>
      <c r="D29" s="2"/>
      <c r="E29" s="2"/>
      <c r="F29" s="2"/>
      <c r="G29" s="2">
        <v>93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2:56" x14ac:dyDescent="0.25">
      <c r="B30" t="s">
        <v>42</v>
      </c>
      <c r="C30" s="2">
        <v>-1</v>
      </c>
      <c r="D30" s="2"/>
      <c r="E30" s="2"/>
      <c r="F30" s="2"/>
      <c r="G30" s="2"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2:56" x14ac:dyDescent="0.25">
      <c r="B31" t="s">
        <v>43</v>
      </c>
      <c r="C31" s="2">
        <f t="shared" ref="C31:F31" si="4">+C28-C29-C30</f>
        <v>234</v>
      </c>
      <c r="D31" s="2">
        <f t="shared" si="4"/>
        <v>0</v>
      </c>
      <c r="E31" s="2">
        <f t="shared" si="4"/>
        <v>0</v>
      </c>
      <c r="F31" s="2">
        <f t="shared" si="4"/>
        <v>0</v>
      </c>
      <c r="G31" s="2">
        <f>+G28-G29-G30</f>
        <v>395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2:56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2:56" x14ac:dyDescent="0.25">
      <c r="B33" t="s">
        <v>44</v>
      </c>
      <c r="C33" s="6">
        <f>+C31/C34</f>
        <v>0.40663710652396839</v>
      </c>
      <c r="D33" s="6" t="e">
        <f t="shared" ref="D33:G33" si="5">+D31/D34</f>
        <v>#DIV/0!</v>
      </c>
      <c r="E33" s="6" t="e">
        <f t="shared" si="5"/>
        <v>#DIV/0!</v>
      </c>
      <c r="F33" s="6" t="e">
        <f t="shared" si="5"/>
        <v>#DIV/0!</v>
      </c>
      <c r="G33" s="6">
        <f t="shared" si="5"/>
        <v>0.68690255270152456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2:56" x14ac:dyDescent="0.25">
      <c r="B34" t="s">
        <v>3</v>
      </c>
      <c r="C34" s="2">
        <v>575.45166500000005</v>
      </c>
      <c r="D34" s="2"/>
      <c r="E34" s="2"/>
      <c r="F34" s="2"/>
      <c r="G34" s="2">
        <v>575.04517699999997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2:56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2:5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2:5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2:5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2:56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2:56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2:56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2:56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2:56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2:56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2:56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2:56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2:56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2:56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3:56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3:56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3:56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3:56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3:56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3:56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3:56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3:56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3:56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3:56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3:56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3:56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3:56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3:56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3:56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3:56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3:56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3:56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3:56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3:56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3:56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3:56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3:56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3:56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3:56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3:56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3:56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3:56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3:56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3:56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3:56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3:56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3:56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3:56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3:56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3:56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3:56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3:56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3:56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3:56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3:56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3:56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3:56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3:56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3:56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3:56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3:56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3:56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3:56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3:56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3:56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3:56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3:56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3:56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3:56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3:56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3:56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3:56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3:56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3:56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3:56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3:56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3:56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3:56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3:56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3:56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3:56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3:56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3:56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3:56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3:56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3:56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3:56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3:56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3:56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3:56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3:56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3:56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3:56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3:56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3:56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3:56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3:56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3:56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3:56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3:56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3:56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3:56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3:56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3:56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3:56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3:56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3:56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3:56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3:56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3:56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3:56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3:56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3:56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3:56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3:56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3:56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3:56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3:56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3:56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3:56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3:56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3:56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3:56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3:56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3:56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3:56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3:56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3:56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3:56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3:56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3:56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3:56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3:56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3:56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3:56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3:56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3:56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3:56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3:56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3:56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3:56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3:56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3:56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3:56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3:56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3:56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3:56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3:56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3:56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3:56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3:56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3:56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3:56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3:56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3:56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3:56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3:56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3:56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3:56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3:56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3:56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3:56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3:56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3:56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3:56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3:56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3:56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3:56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3:56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3:56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3:56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3:56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3:56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3:56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3:56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3:56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3:56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3:56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3:56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3:56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3:56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3:56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3:56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3:56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3:56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3:56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3:56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3:56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3:56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3:56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3:56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3:56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3:56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3:56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3:56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3:56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3:56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3:56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3:56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3:56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3:56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3:56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3:56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3:56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3:56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3:56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</sheetData>
  <hyperlinks>
    <hyperlink ref="A1" location="Main!A1" display="Main" xr:uid="{85B27060-5F76-4D16-8A44-BECCEFB372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2025-06-20T11:26:06Z</dcterms:created>
  <dcterms:modified xsi:type="dcterms:W3CDTF">2025-06-20T11:41:04Z</dcterms:modified>
</cp:coreProperties>
</file>