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14FF033-ECE3-4C5A-A10E-38084968FA42}" xr6:coauthVersionLast="47" xr6:coauthVersionMax="47" xr10:uidLastSave="{00000000-0000-0000-0000-000000000000}"/>
  <bookViews>
    <workbookView xWindow="19095" yWindow="0" windowWidth="19410" windowHeight="20925" activeTab="1" xr2:uid="{539750FB-9DBA-4D91-BC72-49504E9AE5F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" l="1"/>
  <c r="K12" i="2"/>
  <c r="K13" i="2" s="1"/>
  <c r="K17" i="2" s="1"/>
  <c r="K19" i="2" s="1"/>
  <c r="K6" i="2"/>
  <c r="I6" i="1"/>
  <c r="J6" i="2"/>
  <c r="J13" i="2" s="1"/>
  <c r="J17" i="2" s="1"/>
  <c r="J19" i="2" s="1"/>
  <c r="J21" i="2" s="1"/>
  <c r="H6" i="2"/>
  <c r="H13" i="2" s="1"/>
  <c r="H17" i="2" s="1"/>
  <c r="H19" i="2" s="1"/>
  <c r="H21" i="2" s="1"/>
  <c r="G6" i="2"/>
  <c r="G13" i="2" s="1"/>
  <c r="G17" i="2" s="1"/>
  <c r="G19" i="2" s="1"/>
  <c r="G21" i="2" s="1"/>
  <c r="F6" i="2"/>
  <c r="F13" i="2" s="1"/>
  <c r="F17" i="2" s="1"/>
  <c r="F19" i="2" s="1"/>
  <c r="F21" i="2" s="1"/>
  <c r="E6" i="2"/>
  <c r="E13" i="2" s="1"/>
  <c r="E17" i="2" s="1"/>
  <c r="E19" i="2" s="1"/>
  <c r="E21" i="2" s="1"/>
  <c r="D6" i="2"/>
  <c r="D13" i="2" s="1"/>
  <c r="D17" i="2" s="1"/>
  <c r="D19" i="2" s="1"/>
  <c r="D21" i="2" s="1"/>
  <c r="C6" i="2"/>
  <c r="C13" i="2" s="1"/>
  <c r="C17" i="2" s="1"/>
  <c r="C19" i="2" s="1"/>
  <c r="C21" i="2" s="1"/>
  <c r="I6" i="2"/>
  <c r="I13" i="2" s="1"/>
  <c r="I17" i="2" s="1"/>
  <c r="I19" i="2" s="1"/>
  <c r="I21" i="2" s="1"/>
  <c r="I4" i="1"/>
  <c r="I7" i="1" l="1"/>
</calcChain>
</file>

<file path=xl/sharedStrings.xml><?xml version="1.0" encoding="utf-8"?>
<sst xmlns="http://schemas.openxmlformats.org/spreadsheetml/2006/main" count="52" uniqueCount="48">
  <si>
    <t>BKNG</t>
  </si>
  <si>
    <t>Booking Holding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</si>
  <si>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</si>
  <si>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</si>
  <si>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</si>
  <si>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</si>
  <si>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</si>
  <si>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</si>
  <si>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</si>
  <si>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</si>
  <si>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Q323</t>
  </si>
  <si>
    <t>Q324</t>
  </si>
  <si>
    <t>Main</t>
  </si>
  <si>
    <t>Q123</t>
  </si>
  <si>
    <t>Q223</t>
  </si>
  <si>
    <t>Q423</t>
  </si>
  <si>
    <t>Q124</t>
  </si>
  <si>
    <t>Q224</t>
  </si>
  <si>
    <t>Q424</t>
  </si>
  <si>
    <t>FY18</t>
  </si>
  <si>
    <t>FY19</t>
  </si>
  <si>
    <t>FY20</t>
  </si>
  <si>
    <t>FY21</t>
  </si>
  <si>
    <t>FY22</t>
  </si>
  <si>
    <t>FY23</t>
  </si>
  <si>
    <t>FY24</t>
  </si>
  <si>
    <t>Merchant Revenues</t>
  </si>
  <si>
    <t>Agency Revenues</t>
  </si>
  <si>
    <t>Advertising &amp; other</t>
  </si>
  <si>
    <t>Revenue</t>
  </si>
  <si>
    <t>Marketing Expense</t>
  </si>
  <si>
    <t>Sales and other expenses</t>
  </si>
  <si>
    <t>Personnel</t>
  </si>
  <si>
    <t>G&amp;A</t>
  </si>
  <si>
    <t>Information Technology</t>
  </si>
  <si>
    <t>D&amp;A</t>
  </si>
  <si>
    <t>Operating Income</t>
  </si>
  <si>
    <t>Interest Expense</t>
  </si>
  <si>
    <t>Interest &amp; Dividend Income</t>
  </si>
  <si>
    <t>Other Income</t>
  </si>
  <si>
    <t>Pretax Income</t>
  </si>
  <si>
    <t>Tax Expense</t>
  </si>
  <si>
    <t>Net Income</t>
  </si>
  <si>
    <t>EPS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</si>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</sst>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8807-2CCF-439B-85AA-3DEE17EF6021}">
  <dimension ref="A1:J7"/>
  <sheetViews>
    <sheetView topLeftCell="B1" zoomScale="200" zoomScaleNormal="200" workbookViewId="0">
      <selection activeCell="I7" sqref="I7"/>
    </sheetView>
  </sheetViews>
  <sheetFormatPr defaultRowHeight="15" x14ac:dyDescent="0.25"/>
  <cols>
    <col min="1" max="1" width="4" customWidth="1"/>
  </cols>
  <sheetData>
    <row r="1" spans="1:10" x14ac:dyDescent="0.25">
      <c r="A1" s="1" t="s">
        <v>1</v>
      </c>
    </row>
    <row r="2" spans="1:10" x14ac:dyDescent="0.25">
      <c r="A2" t="s">
        <v>2</v>
      </c>
      <c r="H2" t="s">
        <v>4</v>
      </c>
      <c r="I2" s="2">
        <v>5668.04</v>
      </c>
    </row>
    <row r="3" spans="1:10" x14ac:dyDescent="0.25">
      <c r="H3" t="s">
        <v>5</v>
      </c>
      <c r="I3" s="3">
        <v>32.540337999999998</v>
      </c>
      <c r="J3" s="4" t="s">
        <v>44</v>
      </c>
    </row>
    <row r="4" spans="1:10" x14ac:dyDescent="0.25">
      <c r="B4" t="s">
        <v>0</v>
      </c>
      <c r="H4" t="s">
        <v>6</v>
      </c>
      <c r="I4" s="3">
        <f>+I2*I3</f>
        <v>184439.93739752</v>
      </c>
    </row>
    <row r="5" spans="1:10" x14ac:dyDescent="0.25">
      <c r="B5" t="s">
        <v>3</v>
      </c>
      <c r="H5" t="s">
        <v>7</v>
      </c>
      <c r="I5" s="3">
        <v>15578</v>
      </c>
      <c r="J5" s="4" t="s">
        <v>44</v>
      </c>
    </row>
    <row r="6" spans="1:10" x14ac:dyDescent="0.25">
      <c r="H6" t="s">
        <v>8</v>
      </c>
      <c r="I6" s="3">
        <f>655+15369</f>
        <v>16024</v>
      </c>
      <c r="J6" s="4" t="s">
        <v>44</v>
      </c>
    </row>
    <row r="7" spans="1:10" x14ac:dyDescent="0.25">
      <c r="H7" t="s">
        <v>9</v>
      </c>
      <c r="I7" s="3">
        <f>+I4-I5+I6</f>
        <v>184885.93739752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E4AE-2EB0-492A-BBEF-D4CAFDBF10EA}">
  <dimension ref="A1:AN162"/>
  <sheetViews>
    <sheetView tabSelected="1"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G22" sqref="G22"/>
    </sheetView>
  </sheetViews>
  <sheetFormatPr defaultRowHeight="15" x14ac:dyDescent="0.25"/>
  <cols>
    <col min="1" max="1" width="5.42578125" bestFit="1" customWidth="1"/>
    <col min="2" max="2" width="24.85546875" bestFit="1" customWidth="1"/>
  </cols>
  <sheetData>
    <row r="1" spans="1:40" x14ac:dyDescent="0.25">
      <c r="A1" s="5" t="s">
        <v>12</v>
      </c>
    </row>
    <row r="2" spans="1:40" x14ac:dyDescent="0.25">
      <c r="C2" s="4" t="s">
        <v>13</v>
      </c>
      <c r="D2" s="4" t="s">
        <v>14</v>
      </c>
      <c r="E2" s="4" t="s">
        <v>10</v>
      </c>
      <c r="F2" s="4" t="s">
        <v>15</v>
      </c>
      <c r="G2" s="4" t="s">
        <v>16</v>
      </c>
      <c r="H2" s="4" t="s">
        <v>17</v>
      </c>
      <c r="I2" s="4" t="s">
        <v>11</v>
      </c>
      <c r="J2" s="4" t="s">
        <v>18</v>
      </c>
      <c r="K2" s="4" t="s">
        <v>44</v>
      </c>
      <c r="L2" s="4" t="s">
        <v>45</v>
      </c>
      <c r="M2" s="4" t="s">
        <v>46</v>
      </c>
      <c r="N2" s="4" t="s">
        <v>47</v>
      </c>
      <c r="O2" s="4"/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4" t="s">
        <v>24</v>
      </c>
      <c r="V2" s="4" t="s">
        <v>25</v>
      </c>
    </row>
    <row r="3" spans="1:40" x14ac:dyDescent="0.25">
      <c r="B3" t="s">
        <v>26</v>
      </c>
      <c r="C3" s="3"/>
      <c r="D3" s="3"/>
      <c r="E3" s="3">
        <v>3945</v>
      </c>
      <c r="F3" s="3"/>
      <c r="G3" s="3">
        <v>2388</v>
      </c>
      <c r="H3" s="3"/>
      <c r="I3" s="3">
        <v>4972</v>
      </c>
      <c r="J3" s="3"/>
      <c r="K3" s="3">
        <v>2918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5">
      <c r="B4" t="s">
        <v>27</v>
      </c>
      <c r="C4" s="3"/>
      <c r="D4" s="3"/>
      <c r="E4" s="3">
        <v>3135</v>
      </c>
      <c r="F4" s="3"/>
      <c r="G4" s="3">
        <v>1763</v>
      </c>
      <c r="H4" s="3"/>
      <c r="I4" s="3">
        <v>2753</v>
      </c>
      <c r="J4" s="3"/>
      <c r="K4" s="3">
        <v>1564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5">
      <c r="B5" t="s">
        <v>28</v>
      </c>
      <c r="C5" s="3"/>
      <c r="D5" s="3"/>
      <c r="E5" s="3">
        <v>261</v>
      </c>
      <c r="F5" s="3"/>
      <c r="G5" s="3">
        <v>264</v>
      </c>
      <c r="H5" s="3"/>
      <c r="I5" s="3">
        <v>269</v>
      </c>
      <c r="J5" s="3"/>
      <c r="K5" s="3">
        <v>280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5">
      <c r="B6" s="1" t="s">
        <v>29</v>
      </c>
      <c r="C6" s="6">
        <f t="shared" ref="C6:H6" si="0">+SUM(C3:C5)</f>
        <v>0</v>
      </c>
      <c r="D6" s="6">
        <f t="shared" si="0"/>
        <v>0</v>
      </c>
      <c r="E6" s="6">
        <f t="shared" si="0"/>
        <v>7341</v>
      </c>
      <c r="F6" s="6">
        <f t="shared" si="0"/>
        <v>0</v>
      </c>
      <c r="G6" s="6">
        <f t="shared" si="0"/>
        <v>4415</v>
      </c>
      <c r="H6" s="6">
        <f t="shared" si="0"/>
        <v>0</v>
      </c>
      <c r="I6" s="6">
        <f>+SUM(I3:I5)</f>
        <v>7994</v>
      </c>
      <c r="J6" s="6">
        <f t="shared" ref="J6:K6" si="1">+SUM(J3:J5)</f>
        <v>0</v>
      </c>
      <c r="K6" s="6">
        <f t="shared" si="1"/>
        <v>4762</v>
      </c>
      <c r="L6" s="6"/>
      <c r="M6" s="6"/>
      <c r="N6" s="6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5">
      <c r="B7" t="s">
        <v>30</v>
      </c>
      <c r="C7" s="3"/>
      <c r="D7" s="3"/>
      <c r="E7" s="3">
        <v>2022</v>
      </c>
      <c r="F7" s="3"/>
      <c r="G7" s="3">
        <v>1610</v>
      </c>
      <c r="H7" s="3"/>
      <c r="I7" s="3">
        <v>2151</v>
      </c>
      <c r="J7" s="3"/>
      <c r="K7" s="3">
        <v>1777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5">
      <c r="B8" t="s">
        <v>31</v>
      </c>
      <c r="C8" s="3"/>
      <c r="D8" s="3"/>
      <c r="E8" s="3">
        <v>807</v>
      </c>
      <c r="F8" s="3"/>
      <c r="G8" s="3">
        <v>678</v>
      </c>
      <c r="H8" s="3"/>
      <c r="I8" s="3">
        <v>872</v>
      </c>
      <c r="J8" s="3"/>
      <c r="K8" s="3">
        <v>702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5">
      <c r="B9" t="s">
        <v>32</v>
      </c>
      <c r="C9" s="3"/>
      <c r="D9" s="3"/>
      <c r="E9" s="3">
        <v>788</v>
      </c>
      <c r="F9" s="3"/>
      <c r="G9" s="3">
        <v>826</v>
      </c>
      <c r="H9" s="3"/>
      <c r="I9" s="3">
        <v>868</v>
      </c>
      <c r="J9" s="3"/>
      <c r="K9" s="3">
        <v>693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5">
      <c r="B10" t="s">
        <v>33</v>
      </c>
      <c r="C10" s="3"/>
      <c r="D10" s="3"/>
      <c r="E10" s="3">
        <v>305</v>
      </c>
      <c r="F10" s="3"/>
      <c r="G10" s="3">
        <v>186</v>
      </c>
      <c r="H10" s="3"/>
      <c r="I10" s="3">
        <v>575</v>
      </c>
      <c r="J10" s="3"/>
      <c r="K10" s="3">
        <v>142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5">
      <c r="B11" t="s">
        <v>34</v>
      </c>
      <c r="C11" s="3"/>
      <c r="D11" s="3"/>
      <c r="E11" s="3">
        <v>187</v>
      </c>
      <c r="F11" s="3"/>
      <c r="G11" s="3">
        <v>187</v>
      </c>
      <c r="H11" s="3"/>
      <c r="I11" s="3">
        <v>194</v>
      </c>
      <c r="J11" s="3"/>
      <c r="K11" s="3">
        <v>200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5">
      <c r="B12" t="s">
        <v>35</v>
      </c>
      <c r="C12" s="3"/>
      <c r="D12" s="3"/>
      <c r="E12" s="3">
        <v>129</v>
      </c>
      <c r="F12" s="3"/>
      <c r="G12" s="3">
        <v>137</v>
      </c>
      <c r="H12" s="3"/>
      <c r="I12" s="3">
        <v>155</v>
      </c>
      <c r="J12" s="3"/>
      <c r="K12" s="3">
        <f>154+32</f>
        <v>186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5">
      <c r="B13" t="s">
        <v>36</v>
      </c>
      <c r="C13" s="3">
        <f t="shared" ref="C13:H13" si="2">+C6-SUM(C7:C12)</f>
        <v>0</v>
      </c>
      <c r="D13" s="3">
        <f t="shared" si="2"/>
        <v>0</v>
      </c>
      <c r="E13" s="3">
        <f t="shared" si="2"/>
        <v>3103</v>
      </c>
      <c r="F13" s="3">
        <f t="shared" si="2"/>
        <v>0</v>
      </c>
      <c r="G13" s="3">
        <f t="shared" si="2"/>
        <v>791</v>
      </c>
      <c r="H13" s="3">
        <f t="shared" si="2"/>
        <v>0</v>
      </c>
      <c r="I13" s="3">
        <f>+I6-SUM(I7:I12)</f>
        <v>3179</v>
      </c>
      <c r="J13" s="3">
        <f t="shared" ref="J13:K13" si="3">+J6-SUM(J7:J12)</f>
        <v>0</v>
      </c>
      <c r="K13" s="3">
        <f t="shared" si="3"/>
        <v>1062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25">
      <c r="B14" t="s">
        <v>37</v>
      </c>
      <c r="C14" s="3"/>
      <c r="D14" s="3"/>
      <c r="E14" s="3">
        <v>254</v>
      </c>
      <c r="F14" s="3"/>
      <c r="G14" s="3">
        <v>219</v>
      </c>
      <c r="H14" s="3"/>
      <c r="I14" s="3">
        <v>305</v>
      </c>
      <c r="J14" s="3"/>
      <c r="K14" s="3">
        <v>649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5">
      <c r="B15" t="s">
        <v>38</v>
      </c>
      <c r="C15" s="3"/>
      <c r="D15" s="3"/>
      <c r="E15" s="3">
        <v>289</v>
      </c>
      <c r="F15" s="3"/>
      <c r="G15" s="3">
        <v>243</v>
      </c>
      <c r="H15" s="3"/>
      <c r="I15" s="3">
        <v>327</v>
      </c>
      <c r="J15" s="3"/>
      <c r="K15" s="3">
        <v>241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5">
      <c r="B16" t="s">
        <v>39</v>
      </c>
      <c r="C16" s="3"/>
      <c r="D16" s="3"/>
      <c r="E16" s="3">
        <v>11</v>
      </c>
      <c r="F16" s="3"/>
      <c r="G16" s="3">
        <v>122</v>
      </c>
      <c r="H16" s="3"/>
      <c r="I16" s="3">
        <v>-332</v>
      </c>
      <c r="J16" s="3"/>
      <c r="K16" s="3">
        <v>-258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2:40" x14ac:dyDescent="0.25">
      <c r="B17" t="s">
        <v>40</v>
      </c>
      <c r="C17" s="3">
        <f t="shared" ref="C17:D17" si="4">+C13-C14+C15+C16</f>
        <v>0</v>
      </c>
      <c r="D17" s="3">
        <f t="shared" si="4"/>
        <v>0</v>
      </c>
      <c r="E17" s="3">
        <f>+E13-E14+E15+E16</f>
        <v>3149</v>
      </c>
      <c r="F17" s="3">
        <f t="shared" ref="F17:K17" si="5">+F13-F14+F15+F16</f>
        <v>0</v>
      </c>
      <c r="G17" s="3">
        <f t="shared" si="5"/>
        <v>937</v>
      </c>
      <c r="H17" s="3">
        <f t="shared" si="5"/>
        <v>0</v>
      </c>
      <c r="I17" s="3">
        <f t="shared" si="5"/>
        <v>2869</v>
      </c>
      <c r="J17" s="3">
        <f t="shared" si="5"/>
        <v>0</v>
      </c>
      <c r="K17" s="3">
        <f t="shared" si="5"/>
        <v>396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2:40" x14ac:dyDescent="0.25">
      <c r="B18" t="s">
        <v>41</v>
      </c>
      <c r="C18" s="3"/>
      <c r="D18" s="3"/>
      <c r="E18" s="3">
        <v>638</v>
      </c>
      <c r="F18" s="3"/>
      <c r="G18" s="3">
        <v>161</v>
      </c>
      <c r="H18" s="3"/>
      <c r="I18" s="3">
        <v>352</v>
      </c>
      <c r="J18" s="3"/>
      <c r="K18" s="3">
        <v>63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2:40" x14ac:dyDescent="0.25">
      <c r="B19" t="s">
        <v>42</v>
      </c>
      <c r="C19" s="3">
        <f t="shared" ref="C19:H19" si="6">+C17-C18</f>
        <v>0</v>
      </c>
      <c r="D19" s="3">
        <f t="shared" si="6"/>
        <v>0</v>
      </c>
      <c r="E19" s="3">
        <f t="shared" si="6"/>
        <v>2511</v>
      </c>
      <c r="F19" s="3">
        <f t="shared" si="6"/>
        <v>0</v>
      </c>
      <c r="G19" s="3">
        <f t="shared" si="6"/>
        <v>776</v>
      </c>
      <c r="H19" s="3">
        <f t="shared" si="6"/>
        <v>0</v>
      </c>
      <c r="I19" s="3">
        <f>+I17-I18</f>
        <v>2517</v>
      </c>
      <c r="J19" s="3">
        <f t="shared" ref="J19:K19" si="7">+J17-J18</f>
        <v>0</v>
      </c>
      <c r="K19" s="3">
        <f t="shared" si="7"/>
        <v>333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2:40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2:40" x14ac:dyDescent="0.25">
      <c r="B21" t="s">
        <v>43</v>
      </c>
      <c r="C21" s="3" t="e">
        <f t="shared" ref="C21:D21" si="8">+C19/C22</f>
        <v>#DIV/0!</v>
      </c>
      <c r="D21" s="3" t="e">
        <f t="shared" si="8"/>
        <v>#DIV/0!</v>
      </c>
      <c r="E21" s="3">
        <f>+E19/E22</f>
        <v>69.775196598771771</v>
      </c>
      <c r="F21" s="3" t="e">
        <f t="shared" ref="F21:K21" si="9">+F19/F22</f>
        <v>#DIV/0!</v>
      </c>
      <c r="G21" s="3">
        <f t="shared" si="9"/>
        <v>22.686078465766236</v>
      </c>
      <c r="H21" s="3" t="e">
        <f t="shared" si="9"/>
        <v>#DIV/0!</v>
      </c>
      <c r="I21" s="3">
        <f t="shared" si="9"/>
        <v>74.326718639262936</v>
      </c>
      <c r="J21" s="3" t="e">
        <f t="shared" si="9"/>
        <v>#DIV/0!</v>
      </c>
      <c r="K21" s="3">
        <f t="shared" si="9"/>
        <v>10.062550992657057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2:40" x14ac:dyDescent="0.25">
      <c r="B22" t="s">
        <v>5</v>
      </c>
      <c r="C22" s="3"/>
      <c r="D22" s="3"/>
      <c r="E22" s="3">
        <v>35.987000000000002</v>
      </c>
      <c r="F22" s="3"/>
      <c r="G22" s="3">
        <v>34.206000000000003</v>
      </c>
      <c r="H22" s="3"/>
      <c r="I22" s="3">
        <v>33.863999999999997</v>
      </c>
      <c r="J22" s="3"/>
      <c r="K22" s="3">
        <v>33.093000000000004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2:40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2:40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2:40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2:40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2:40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2:40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2:40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2:40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2:40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2:40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3:40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3:40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3:40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3:40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3:40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3:40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3:40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3:4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3:4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3:4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3:40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3:40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3:40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3:40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3:40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3:40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3:40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3:40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3:40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3:40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3:40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3:40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3:40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3:40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3:40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3:40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3:40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3:40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3:40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3:40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3:40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3:40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3:40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3:40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3:40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3:40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3:40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3:40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3:40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3:40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3:40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3:40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3:40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3:40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3:40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3:40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3:40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3:40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3:40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3:40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3:40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3:40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3:40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3:40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3:40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3:40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3:40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3:40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3:40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3:40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3:40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3:40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3:40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3:40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3:40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3:40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3:4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3:4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3:4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3:40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3:40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3:40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3:40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3:40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3:40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3:40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3:40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3:40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3:40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3:40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3:40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3:40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3:40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3:40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3:40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3:40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3:40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3:40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spans="3:40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</row>
    <row r="122" spans="3:40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</row>
    <row r="123" spans="3:40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</row>
    <row r="124" spans="3:40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</row>
    <row r="125" spans="3:40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</row>
    <row r="126" spans="3:40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</row>
    <row r="127" spans="3:40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</row>
    <row r="128" spans="3:40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</row>
    <row r="129" spans="3:40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</row>
    <row r="130" spans="3:40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</row>
    <row r="131" spans="3:40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</row>
    <row r="132" spans="3:40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</row>
    <row r="133" spans="3:40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</row>
    <row r="134" spans="3:40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</row>
    <row r="135" spans="3:40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</row>
    <row r="136" spans="3:40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</row>
    <row r="137" spans="3:40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</row>
    <row r="138" spans="3:40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</row>
    <row r="139" spans="3:40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</row>
    <row r="140" spans="3:40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</row>
    <row r="141" spans="3:40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</row>
    <row r="142" spans="3:40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</row>
    <row r="143" spans="3:40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</row>
    <row r="144" spans="3:40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</row>
    <row r="145" spans="3:40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</row>
    <row r="146" spans="3:40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</row>
    <row r="147" spans="3:40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</row>
    <row r="148" spans="3:40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</row>
    <row r="149" spans="3:40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</row>
    <row r="150" spans="3:40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</row>
    <row r="151" spans="3:40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</row>
    <row r="152" spans="3:40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</row>
    <row r="153" spans="3:40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</row>
    <row r="154" spans="3:40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</row>
    <row r="155" spans="3:40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</row>
    <row r="156" spans="3:40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</row>
    <row r="157" spans="3:40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</row>
    <row r="158" spans="3:40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</row>
    <row r="159" spans="3:40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</row>
    <row r="160" spans="3:40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</row>
    <row r="161" spans="3:40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</row>
    <row r="162" spans="3:40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</row>
  </sheetData>
  <hyperlinks>
    <hyperlink ref="A1" location="Main!A1" display="Main" xr:uid="{2826E6F4-E59F-40B5-A92A-2488248F8B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2025-01-15T13:43:09Z</dcterms:created>
  <dcterms:modified xsi:type="dcterms:W3CDTF">2025-07-10T12:13:44Z</dcterms:modified>
</cp:coreProperties>
</file>