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1CEA772-457E-4741-995C-3FC9CA1AAB75}" xr6:coauthVersionLast="47" xr6:coauthVersionMax="47" xr10:uidLastSave="{00000000-0000-0000-0000-000000000000}"/>
  <bookViews>
    <workbookView xWindow="225" yWindow="4635" windowWidth="38175" windowHeight="15240" xr2:uid="{6007D77A-9DF2-4389-8E58-0D368A51A13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F11" i="2"/>
  <c r="F27" i="2" s="1"/>
  <c r="E11" i="2"/>
  <c r="E15" i="2" s="1"/>
  <c r="D11" i="2"/>
  <c r="D15" i="2" s="1"/>
  <c r="C11" i="2"/>
  <c r="C15" i="2" s="1"/>
  <c r="G11" i="2"/>
  <c r="G15" i="2" s="1"/>
  <c r="I7" i="1"/>
  <c r="I4" i="1"/>
  <c r="I3" i="1"/>
  <c r="G27" i="2" l="1"/>
  <c r="C27" i="2"/>
  <c r="D27" i="2"/>
  <c r="G19" i="2"/>
  <c r="G28" i="2"/>
  <c r="E28" i="2"/>
  <c r="E19" i="2"/>
  <c r="C19" i="2"/>
  <c r="C28" i="2"/>
  <c r="D19" i="2"/>
  <c r="D28" i="2"/>
  <c r="F15" i="2"/>
  <c r="E27" i="2"/>
  <c r="C21" i="2" l="1"/>
  <c r="C23" i="2" s="1"/>
  <c r="C29" i="2"/>
  <c r="F28" i="2"/>
  <c r="F19" i="2"/>
  <c r="D29" i="2"/>
  <c r="D21" i="2"/>
  <c r="D23" i="2" s="1"/>
  <c r="E29" i="2"/>
  <c r="E21" i="2"/>
  <c r="E23" i="2" s="1"/>
  <c r="G29" i="2"/>
  <c r="G21" i="2"/>
  <c r="G23" i="2" s="1"/>
  <c r="F29" i="2" l="1"/>
  <c r="F21" i="2"/>
  <c r="F23" i="2" s="1"/>
</calcChain>
</file>

<file path=xl/sharedStrings.xml><?xml version="1.0" encoding="utf-8"?>
<sst xmlns="http://schemas.openxmlformats.org/spreadsheetml/2006/main" count="45" uniqueCount="41">
  <si>
    <t>Cloudflare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</si>
  <si>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</si>
  <si>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</si>
  <si>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</si>
  <si>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</si>
  <si>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</si>
  <si>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</si>
  <si>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</si>
  <si>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</si>
  <si>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</si>
  <si>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</si>
  <si>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</si>
  <si>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</si>
  <si>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</si>
  <si>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</si>
  <si>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</si>
  <si>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</si>
  <si>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</si>
  <si>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</si>
  <si>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</si>
  <si>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Sales and Marketing</t>
  </si>
  <si>
    <t>R&amp;D</t>
  </si>
  <si>
    <t>G&amp;A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</si>
  <si>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</si>
  <si>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</si>
  <si>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</si>
  <si>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</si>
  <si>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</si>
  <si>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</si>
  <si>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</si>
  <si>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Revenue Growth</t>
  </si>
  <si>
    <t>Gross Margin</t>
  </si>
  <si>
    <t>Operating Margin</t>
  </si>
  <si>
    <t>Tax Rate</t>
  </si>
  <si>
    <t>EPS</t>
  </si>
  <si>
    <t>US</t>
  </si>
  <si>
    <t>EMEA</t>
  </si>
  <si>
    <t>APAC</t>
  </si>
  <si>
    <t>Other</t>
  </si>
  <si>
    <t>Channel Partners</t>
  </si>
  <si>
    <t>Direct Costumers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</si>
</sst>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2" fillId="0" borderId="0" xfId="1" applyFont="1"/>
    <xf numFmtId="9" fontId="0" fillId="0" borderId="0" xfId="1" applyFont="1"/>
    <xf numFmtId="165" fontId="0" fillId="0" borderId="0" xfId="0" applyNumberFormat="1"/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1F91-D5A5-4944-A332-BCC098263141}">
  <dimension ref="A1:J7"/>
  <sheetViews>
    <sheetView tabSelected="1" zoomScale="200" zoomScaleNormal="200" workbookViewId="0">
      <selection activeCell="D3" sqref="D3"/>
    </sheetView>
  </sheetViews>
  <sheetFormatPr defaultRowHeight="15" x14ac:dyDescent="0.25"/>
  <cols>
    <col min="1" max="1" width="3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194.53</v>
      </c>
    </row>
    <row r="3" spans="1:10" x14ac:dyDescent="0.25">
      <c r="H3" t="s">
        <v>3</v>
      </c>
      <c r="I3" s="2">
        <f>310.553791+36.95659</f>
        <v>347.510381</v>
      </c>
      <c r="J3" s="4" t="s">
        <v>13</v>
      </c>
    </row>
    <row r="4" spans="1:10" x14ac:dyDescent="0.25">
      <c r="H4" t="s">
        <v>4</v>
      </c>
      <c r="I4" s="2">
        <f>+I2*I3</f>
        <v>67601.194415930004</v>
      </c>
    </row>
    <row r="5" spans="1:10" x14ac:dyDescent="0.25">
      <c r="H5" t="s">
        <v>5</v>
      </c>
      <c r="I5" s="2">
        <v>204.459</v>
      </c>
      <c r="J5" s="4" t="s">
        <v>13</v>
      </c>
    </row>
    <row r="6" spans="1:10" x14ac:dyDescent="0.25">
      <c r="H6" t="s">
        <v>6</v>
      </c>
      <c r="I6" s="2">
        <v>0</v>
      </c>
      <c r="J6" s="4" t="s">
        <v>13</v>
      </c>
    </row>
    <row r="7" spans="1:10" x14ac:dyDescent="0.25">
      <c r="H7" t="s">
        <v>7</v>
      </c>
      <c r="I7" s="2">
        <f>+I4-I5+I6</f>
        <v>67396.735415930001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966A-3331-4105-BB8C-F4DB4BBB15D0}">
  <dimension ref="A1:BM22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RowHeight="15" x14ac:dyDescent="0.25"/>
  <cols>
    <col min="1" max="1" width="5.42578125" bestFit="1" customWidth="1"/>
    <col min="2" max="2" width="25" customWidth="1"/>
  </cols>
  <sheetData>
    <row r="1" spans="1:65" x14ac:dyDescent="0.25">
      <c r="A1" s="3" t="s">
        <v>8</v>
      </c>
    </row>
    <row r="2" spans="1:65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65" x14ac:dyDescent="0.25">
      <c r="B3" s="9" t="s">
        <v>35</v>
      </c>
      <c r="C3" s="2">
        <v>196.46299999999999</v>
      </c>
      <c r="D3" s="2"/>
      <c r="E3" s="2"/>
      <c r="F3" s="2"/>
      <c r="G3" s="2">
        <v>234.887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25">
      <c r="B4" s="9" t="s">
        <v>36</v>
      </c>
      <c r="C4" s="2">
        <v>105.384</v>
      </c>
      <c r="D4" s="2"/>
      <c r="E4" s="2"/>
      <c r="F4" s="2"/>
      <c r="G4" s="2">
        <v>133.85300000000001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25">
      <c r="B5" s="9" t="s">
        <v>37</v>
      </c>
      <c r="C5" s="2">
        <v>47.651000000000003</v>
      </c>
      <c r="D5" s="2"/>
      <c r="E5" s="2"/>
      <c r="F5" s="2"/>
      <c r="G5" s="2">
        <v>73.394999999999996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25">
      <c r="B6" s="9" t="s">
        <v>38</v>
      </c>
      <c r="C6" s="2">
        <v>29.103999999999999</v>
      </c>
      <c r="D6" s="2"/>
      <c r="E6" s="2"/>
      <c r="F6" s="2"/>
      <c r="G6" s="2">
        <v>36.951999999999998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25">
      <c r="B7" s="9" t="s">
        <v>39</v>
      </c>
      <c r="C7" s="2">
        <v>70.450999999999993</v>
      </c>
      <c r="D7" s="2"/>
      <c r="E7" s="2"/>
      <c r="F7" s="2"/>
      <c r="G7" s="2">
        <v>122.55500000000001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25">
      <c r="B8" s="9" t="s">
        <v>40</v>
      </c>
      <c r="C8" s="2">
        <v>308.15100000000001</v>
      </c>
      <c r="D8" s="2"/>
      <c r="E8" s="2"/>
      <c r="F8" s="2"/>
      <c r="G8" s="2">
        <v>366.53199999999998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5">
      <c r="B9" s="1" t="s">
        <v>17</v>
      </c>
      <c r="C9" s="5">
        <v>378.60199999999998</v>
      </c>
      <c r="D9" s="5"/>
      <c r="E9" s="5"/>
      <c r="F9" s="5"/>
      <c r="G9" s="5">
        <v>479.08699999999999</v>
      </c>
      <c r="H9" s="5"/>
      <c r="I9" s="5"/>
      <c r="J9" s="5"/>
      <c r="K9" s="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5">
      <c r="B10" t="s">
        <v>18</v>
      </c>
      <c r="C10" s="2">
        <v>85.037999999999997</v>
      </c>
      <c r="D10" s="2"/>
      <c r="E10" s="2"/>
      <c r="F10" s="2"/>
      <c r="G10" s="2">
        <v>115.57599999999999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25">
      <c r="B11" t="s">
        <v>19</v>
      </c>
      <c r="C11" s="2">
        <f t="shared" ref="C11:F11" si="0">+C9-C10</f>
        <v>293.56399999999996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>+G9-G10</f>
        <v>363.51099999999997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5">
      <c r="B12" t="s">
        <v>20</v>
      </c>
      <c r="C12" s="2">
        <v>194.102</v>
      </c>
      <c r="D12" s="2"/>
      <c r="E12" s="2"/>
      <c r="F12" s="2"/>
      <c r="G12" s="2">
        <v>214.011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25">
      <c r="B13" t="s">
        <v>21</v>
      </c>
      <c r="C13" s="2">
        <v>87.703000000000003</v>
      </c>
      <c r="D13" s="2"/>
      <c r="E13" s="2"/>
      <c r="F13" s="2"/>
      <c r="G13" s="2">
        <v>115.089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5">
      <c r="B14" t="s">
        <v>22</v>
      </c>
      <c r="C14" s="2">
        <v>66.308999999999997</v>
      </c>
      <c r="D14" s="2"/>
      <c r="E14" s="2"/>
      <c r="F14" s="2"/>
      <c r="G14" s="2">
        <v>87.658000000000001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5">
      <c r="B15" t="s">
        <v>23</v>
      </c>
      <c r="C15" s="2">
        <f t="shared" ref="C15:F15" si="1">+C11-SUM(C12:C14)</f>
        <v>-54.550000000000068</v>
      </c>
      <c r="D15" s="2">
        <f t="shared" si="1"/>
        <v>0</v>
      </c>
      <c r="E15" s="2">
        <f t="shared" si="1"/>
        <v>0</v>
      </c>
      <c r="F15" s="2">
        <f t="shared" si="1"/>
        <v>0</v>
      </c>
      <c r="G15" s="2">
        <f>+G11-SUM(G12:G14)</f>
        <v>-53.247000000000071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25">
      <c r="B16" t="s">
        <v>24</v>
      </c>
      <c r="C16" s="2">
        <v>21.251999999999999</v>
      </c>
      <c r="D16" s="2"/>
      <c r="E16" s="2"/>
      <c r="F16" s="2"/>
      <c r="G16" s="2">
        <v>21.399000000000001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2:65" x14ac:dyDescent="0.25">
      <c r="B17" t="s">
        <v>25</v>
      </c>
      <c r="C17" s="2">
        <v>1.1000000000000001</v>
      </c>
      <c r="D17" s="2"/>
      <c r="E17" s="2"/>
      <c r="F17" s="2"/>
      <c r="G17" s="2">
        <v>1.4430000000000001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2:65" x14ac:dyDescent="0.25">
      <c r="B18" t="s">
        <v>26</v>
      </c>
      <c r="C18" s="2">
        <v>1.1240000000000001</v>
      </c>
      <c r="D18" s="2"/>
      <c r="E18" s="2"/>
      <c r="F18" s="2"/>
      <c r="G18" s="2">
        <v>-3.468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2:65" x14ac:dyDescent="0.25">
      <c r="B19" t="s">
        <v>27</v>
      </c>
      <c r="C19" s="2">
        <f t="shared" ref="C19:F19" si="2">+C15+C16-C17+C18</f>
        <v>-33.274000000000072</v>
      </c>
      <c r="D19" s="2">
        <f t="shared" si="2"/>
        <v>0</v>
      </c>
      <c r="E19" s="2">
        <f t="shared" si="2"/>
        <v>0</v>
      </c>
      <c r="F19" s="2">
        <f t="shared" si="2"/>
        <v>0</v>
      </c>
      <c r="G19" s="2">
        <f>+G15+G16-G17+G18</f>
        <v>-36.759000000000071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2:65" x14ac:dyDescent="0.25">
      <c r="B20" t="s">
        <v>28</v>
      </c>
      <c r="C20" s="2">
        <v>2.2690000000000001</v>
      </c>
      <c r="D20" s="2"/>
      <c r="E20" s="2"/>
      <c r="F20" s="2"/>
      <c r="G20" s="2">
        <v>1.6950000000000001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x14ac:dyDescent="0.25">
      <c r="B21" t="s">
        <v>29</v>
      </c>
      <c r="C21" s="2">
        <f>+C19-C20</f>
        <v>-35.54300000000007</v>
      </c>
      <c r="D21" s="2">
        <f t="shared" ref="D21:G21" si="3">+D19-D20</f>
        <v>0</v>
      </c>
      <c r="E21" s="2">
        <f t="shared" si="3"/>
        <v>0</v>
      </c>
      <c r="F21" s="2">
        <f t="shared" si="3"/>
        <v>0</v>
      </c>
      <c r="G21" s="2">
        <f t="shared" si="3"/>
        <v>-38.454000000000072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5">
      <c r="B23" t="s">
        <v>34</v>
      </c>
      <c r="C23" s="8">
        <f t="shared" ref="C23:F23" si="4">+C21/C24</f>
        <v>-0.10497573711615783</v>
      </c>
      <c r="D23" s="8" t="e">
        <f t="shared" si="4"/>
        <v>#DIV/0!</v>
      </c>
      <c r="E23" s="8" t="e">
        <f t="shared" si="4"/>
        <v>#DIV/0!</v>
      </c>
      <c r="F23" s="8" t="e">
        <f t="shared" si="4"/>
        <v>#DIV/0!</v>
      </c>
      <c r="G23" s="8">
        <f>+G21/G24</f>
        <v>-0.11122777483708075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x14ac:dyDescent="0.25">
      <c r="B24" t="s">
        <v>3</v>
      </c>
      <c r="C24" s="2">
        <v>338.58300000000003</v>
      </c>
      <c r="D24" s="2"/>
      <c r="E24" s="2"/>
      <c r="F24" s="2"/>
      <c r="G24" s="2">
        <v>345.72300000000001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2:6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2:65" x14ac:dyDescent="0.25">
      <c r="B26" s="1" t="s">
        <v>30</v>
      </c>
      <c r="C26" s="5"/>
      <c r="D26" s="5"/>
      <c r="E26" s="5"/>
      <c r="F26" s="5"/>
      <c r="G26" s="6">
        <f>+G9/C9-1</f>
        <v>0.26541064231039457</v>
      </c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2:65" x14ac:dyDescent="0.25">
      <c r="B27" t="s">
        <v>31</v>
      </c>
      <c r="C27" s="7">
        <f t="shared" ref="C27:F27" si="5">+C11/C9</f>
        <v>0.77538945911537704</v>
      </c>
      <c r="D27" s="7" t="e">
        <f t="shared" si="5"/>
        <v>#DIV/0!</v>
      </c>
      <c r="E27" s="7" t="e">
        <f t="shared" si="5"/>
        <v>#DIV/0!</v>
      </c>
      <c r="F27" s="7" t="e">
        <f t="shared" si="5"/>
        <v>#DIV/0!</v>
      </c>
      <c r="G27" s="7">
        <f>+G11/G9</f>
        <v>0.75875780390617986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2:65" x14ac:dyDescent="0.25">
      <c r="B28" t="s">
        <v>32</v>
      </c>
      <c r="C28" s="7">
        <f t="shared" ref="C28:F28" si="6">+C15/C9</f>
        <v>-0.14408270426463693</v>
      </c>
      <c r="D28" s="7" t="e">
        <f t="shared" si="6"/>
        <v>#DIV/0!</v>
      </c>
      <c r="E28" s="7" t="e">
        <f t="shared" si="6"/>
        <v>#DIV/0!</v>
      </c>
      <c r="F28" s="7" t="e">
        <f t="shared" si="6"/>
        <v>#DIV/0!</v>
      </c>
      <c r="G28" s="7">
        <f>+G15/G9</f>
        <v>-0.11114265258710855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2:65" x14ac:dyDescent="0.25">
      <c r="B29" t="s">
        <v>33</v>
      </c>
      <c r="C29" s="7">
        <f t="shared" ref="C29:F29" si="7">+C20/C19</f>
        <v>-6.8191380657570327E-2</v>
      </c>
      <c r="D29" s="7" t="e">
        <f t="shared" si="7"/>
        <v>#DIV/0!</v>
      </c>
      <c r="E29" s="7" t="e">
        <f t="shared" si="7"/>
        <v>#DIV/0!</v>
      </c>
      <c r="F29" s="7" t="e">
        <f t="shared" si="7"/>
        <v>#DIV/0!</v>
      </c>
      <c r="G29" s="7">
        <f>+G20/G19</f>
        <v>-4.6111156451481179E-2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2:6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2:6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2:6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3:6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3:6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3:6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3:6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3:6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3:6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3:6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3:6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3:6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3:6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3:6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3:6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3:6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3:6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3:6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3:6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3:6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3:6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3:6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3:6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3:6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3:6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3:6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3:6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3:6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3:6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3:6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3:6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3:6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3:6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3:6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3:6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3:6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3:6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3:6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3:6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3:6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3:6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3:6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3:6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3:6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3:6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3:6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3:6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3:6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3:6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3:6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3:6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3:6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3:6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3:6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3:6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3:6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3:6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3:6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3:6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3:6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3:6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3:6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3:6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3:6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3:6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3:6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3:6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3:6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3:6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3:6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3:6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3:6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3:6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3:6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3:6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3:6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3:6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3:6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3:6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3:6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3:6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3:6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3:6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3:6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3:6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3:6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3:6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3:6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3:6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3:6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3:6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3:6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3:6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3:6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3:6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3:6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3:6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3:6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3:6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3:6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3:6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3:6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3:6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3:6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</row>
    <row r="134" spans="3:6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</row>
    <row r="135" spans="3:6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</row>
    <row r="136" spans="3:6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</row>
    <row r="137" spans="3:6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3:6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3:6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3:6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3:6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3:6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3:6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3:6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3:6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3:6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3:6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3:6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3:6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3:6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3:6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3:6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3:6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3:6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3:6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</row>
    <row r="156" spans="3:6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</row>
    <row r="157" spans="3:6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</row>
    <row r="158" spans="3:6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</row>
    <row r="159" spans="3:6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</row>
    <row r="160" spans="3:6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</row>
    <row r="161" spans="3:6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</row>
    <row r="162" spans="3:6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</row>
    <row r="163" spans="3:6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</row>
    <row r="164" spans="3:6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</row>
    <row r="165" spans="3:6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</row>
    <row r="166" spans="3:6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</row>
    <row r="167" spans="3:6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</row>
    <row r="168" spans="3:6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</row>
    <row r="169" spans="3:6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3:6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3:6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</row>
    <row r="172" spans="3:6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</row>
    <row r="173" spans="3:6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</row>
    <row r="174" spans="3:6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</row>
    <row r="175" spans="3:6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</row>
    <row r="176" spans="3:6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</row>
    <row r="177" spans="3:6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3:6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</row>
    <row r="179" spans="3:6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</row>
    <row r="180" spans="3:6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</row>
    <row r="181" spans="3:6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</row>
    <row r="182" spans="3:6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</row>
    <row r="183" spans="3:6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</row>
    <row r="184" spans="3:6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</row>
    <row r="185" spans="3:6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3:6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3:6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3:6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3:6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3:6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3:6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3:6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3:6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3:6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3:6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3:6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3:6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</row>
    <row r="198" spans="3:6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3:6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</row>
    <row r="200" spans="3:6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</row>
    <row r="201" spans="3:6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</row>
    <row r="202" spans="3:6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</row>
    <row r="203" spans="3:6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</row>
    <row r="204" spans="3:6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</row>
    <row r="205" spans="3:6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</row>
    <row r="206" spans="3:6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</row>
    <row r="207" spans="3:6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</row>
    <row r="208" spans="3:6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</row>
    <row r="209" spans="3:6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</row>
    <row r="210" spans="3:6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</row>
    <row r="211" spans="3:6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</row>
    <row r="212" spans="3:6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</row>
    <row r="213" spans="3:6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</row>
    <row r="214" spans="3:6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</row>
    <row r="215" spans="3:6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</row>
    <row r="216" spans="3:6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</row>
    <row r="217" spans="3:6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</row>
    <row r="218" spans="3:6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</row>
    <row r="219" spans="3:6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</row>
    <row r="220" spans="3:6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</row>
    <row r="221" spans="3:6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</row>
    <row r="222" spans="3:6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</row>
    <row r="223" spans="3:6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</row>
    <row r="224" spans="3:6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</row>
    <row r="225" spans="3:6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</row>
    <row r="226" spans="3:6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</row>
    <row r="227" spans="3:6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</row>
    <row r="228" spans="3:6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</sheetData>
  <hyperlinks>
    <hyperlink ref="A1" location="Main!A1" display="Main" xr:uid="{45BDB827-4E68-441D-BC28-FBC3AE8CDF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2025-07-09T15:33:51Z</dcterms:created>
  <dcterms:modified xsi:type="dcterms:W3CDTF">2025-07-09T15:46:55Z</dcterms:modified>
</cp:coreProperties>
</file>