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F75A319-6C21-4AC0-992F-547A21691CEE}" xr6:coauthVersionLast="47" xr6:coauthVersionMax="47" xr10:uidLastSave="{00000000-0000-0000-0000-000000000000}"/>
  <bookViews>
    <workbookView xWindow="19095" yWindow="0" windowWidth="19410" windowHeight="20925" xr2:uid="{AEDF7C68-C22C-401E-A9BD-35ACF1F87F2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L13" i="2"/>
  <c r="L16" i="2" s="1"/>
  <c r="L19" i="2" s="1"/>
  <c r="L21" i="2" s="1"/>
  <c r="L23" i="2" s="1"/>
  <c r="N13" i="2"/>
  <c r="N16" i="2" s="1"/>
  <c r="N19" i="2" s="1"/>
  <c r="N21" i="2" s="1"/>
  <c r="N23" i="2" s="1"/>
  <c r="M13" i="2"/>
  <c r="M16" i="2" s="1"/>
  <c r="M19" i="2" s="1"/>
  <c r="M21" i="2" s="1"/>
  <c r="M23" i="2" s="1"/>
  <c r="J23" i="2"/>
  <c r="O13" i="2"/>
  <c r="O16" i="2" s="1"/>
  <c r="O19" i="2" s="1"/>
  <c r="O21" i="2" s="1"/>
  <c r="O23" i="2" s="1"/>
  <c r="N5" i="2"/>
  <c r="M5" i="2"/>
  <c r="O5" i="2"/>
  <c r="J4" i="1"/>
  <c r="J3" i="1"/>
</calcChain>
</file>

<file path=xl/sharedStrings.xml><?xml version="1.0" encoding="utf-8"?>
<sst xmlns="http://schemas.openxmlformats.org/spreadsheetml/2006/main" count="47" uniqueCount="43">
  <si>
    <t>Dicks Sporting Goods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</si>
  <si>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</si>
  <si>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</si>
  <si>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</si>
  <si>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</si>
  <si>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</si>
  <si>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</si>
  <si>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</si>
  <si>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</si>
  <si>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</si>
  <si>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</si>
  <si>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</si>
  <si>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</si>
  <si>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</si>
  <si>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</si>
  <si>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</si>
  <si>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</si>
  <si>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In Talks to acquire Footlocker (FL)</t>
  </si>
  <si>
    <t>FY23</t>
  </si>
  <si>
    <t>FY24</t>
  </si>
  <si>
    <t>Dicks Stores</t>
  </si>
  <si>
    <t>Specialty Concept Stores</t>
  </si>
  <si>
    <t>Total Stores</t>
  </si>
  <si>
    <t>Revenue</t>
  </si>
  <si>
    <t>COGS</t>
  </si>
  <si>
    <t>Gross Profit</t>
  </si>
  <si>
    <t>SGA</t>
  </si>
  <si>
    <t>Pre-opening expenses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</si>
  <si>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</si>
  <si>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</si>
  <si>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</si>
  <si>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</si>
  <si>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</si>
  <si>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</si>
  <si>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</si>
  <si>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FY22</t>
  </si>
  <si>
    <t>FY21</t>
  </si>
  <si>
    <t>Harldines</t>
  </si>
  <si>
    <t>Apparel</t>
  </si>
  <si>
    <t>Footwear</t>
  </si>
  <si>
    <t>Other</t>
  </si>
  <si>
    <t>Notes</t>
  </si>
  <si>
    <t>2.4 billion USD -&gt; 24$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</si>
</sst>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DCF2-F4E9-43E1-BAD1-D2BD4F389259}">
  <dimension ref="A1:K16"/>
  <sheetViews>
    <sheetView tabSelected="1" zoomScale="200" zoomScaleNormal="200" workbookViewId="0">
      <selection activeCell="B17" sqref="B17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180.8</v>
      </c>
    </row>
    <row r="3" spans="1:11" x14ac:dyDescent="0.25">
      <c r="I3" t="s">
        <v>3</v>
      </c>
      <c r="J3" s="5">
        <f>56.285053+23.570633</f>
        <v>79.855685999999992</v>
      </c>
      <c r="K3" s="3" t="s">
        <v>12</v>
      </c>
    </row>
    <row r="4" spans="1:11" x14ac:dyDescent="0.25">
      <c r="I4" t="s">
        <v>4</v>
      </c>
      <c r="J4" s="5">
        <f>+J2*J3</f>
        <v>14437.908028799999</v>
      </c>
    </row>
    <row r="5" spans="1:11" x14ac:dyDescent="0.25">
      <c r="I5" t="s">
        <v>5</v>
      </c>
      <c r="J5" s="5">
        <v>1689.94</v>
      </c>
      <c r="K5" s="3" t="s">
        <v>12</v>
      </c>
    </row>
    <row r="6" spans="1:11" x14ac:dyDescent="0.25">
      <c r="I6" t="s">
        <v>6</v>
      </c>
      <c r="J6" s="5">
        <f>0+1484.217</f>
        <v>1484.2170000000001</v>
      </c>
      <c r="K6" s="3" t="s">
        <v>12</v>
      </c>
    </row>
    <row r="7" spans="1:11" x14ac:dyDescent="0.25">
      <c r="I7" t="s">
        <v>7</v>
      </c>
      <c r="J7" s="5">
        <f>+J4-J5+J6</f>
        <v>14232.185028799999</v>
      </c>
    </row>
    <row r="13" spans="1:11" x14ac:dyDescent="0.25">
      <c r="B13" t="s">
        <v>41</v>
      </c>
    </row>
    <row r="15" spans="1:11" x14ac:dyDescent="0.25">
      <c r="B15" t="s">
        <v>17</v>
      </c>
    </row>
    <row r="16" spans="1:11" x14ac:dyDescent="0.25">
      <c r="B1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2A1C-0059-44B5-8437-E4B9478204D5}">
  <dimension ref="A1:AM24"/>
  <sheetViews>
    <sheetView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O17" sqref="O17"/>
    </sheetView>
  </sheetViews>
  <sheetFormatPr defaultRowHeight="15" x14ac:dyDescent="0.25"/>
  <cols>
    <col min="1" max="1" width="5.42578125" bestFit="1" customWidth="1"/>
    <col min="2" max="2" width="34.28515625" customWidth="1"/>
  </cols>
  <sheetData>
    <row r="1" spans="1:39" x14ac:dyDescent="0.25">
      <c r="A1" s="2" t="s">
        <v>8</v>
      </c>
    </row>
    <row r="2" spans="1:39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/>
      <c r="L2" s="3" t="s">
        <v>36</v>
      </c>
      <c r="M2" s="3" t="s">
        <v>35</v>
      </c>
      <c r="N2" s="3" t="s">
        <v>18</v>
      </c>
      <c r="O2" s="3" t="s">
        <v>19</v>
      </c>
    </row>
    <row r="3" spans="1:39" x14ac:dyDescent="0.25">
      <c r="B3" t="s">
        <v>20</v>
      </c>
      <c r="N3">
        <v>722</v>
      </c>
      <c r="O3">
        <v>723</v>
      </c>
    </row>
    <row r="4" spans="1:39" x14ac:dyDescent="0.25">
      <c r="B4" t="s">
        <v>21</v>
      </c>
      <c r="N4">
        <v>131</v>
      </c>
      <c r="O4">
        <v>133</v>
      </c>
    </row>
    <row r="5" spans="1:39" x14ac:dyDescent="0.25">
      <c r="B5" s="1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ref="M5" si="0">+M3+M4</f>
        <v>0</v>
      </c>
      <c r="N5" s="1">
        <f>+N3+N4</f>
        <v>853</v>
      </c>
      <c r="O5" s="1">
        <f>+O3+O4</f>
        <v>856</v>
      </c>
      <c r="P5" s="1"/>
      <c r="Q5" s="1"/>
      <c r="R5" s="1"/>
      <c r="S5" s="1"/>
    </row>
    <row r="6" spans="1:39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39" x14ac:dyDescent="0.25">
      <c r="B7" t="s">
        <v>37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4952.2</v>
      </c>
      <c r="N7" s="5">
        <v>4915.5</v>
      </c>
      <c r="O7" s="5">
        <v>4899.3</v>
      </c>
      <c r="P7" s="5"/>
    </row>
    <row r="8" spans="1:39" x14ac:dyDescent="0.25">
      <c r="B8" t="s">
        <v>38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4218.1000000000004</v>
      </c>
      <c r="N8" s="5">
        <v>4329.8</v>
      </c>
      <c r="O8" s="5">
        <v>4425.3999999999996</v>
      </c>
      <c r="P8" s="5"/>
    </row>
    <row r="9" spans="1:39" x14ac:dyDescent="0.25">
      <c r="B9" t="s">
        <v>39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2979.1</v>
      </c>
      <c r="N9" s="5">
        <v>3388.7</v>
      </c>
      <c r="O9" s="5">
        <v>3829</v>
      </c>
      <c r="P9" s="5"/>
    </row>
    <row r="10" spans="1:39" x14ac:dyDescent="0.25">
      <c r="B10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218.8</v>
      </c>
      <c r="N10" s="5">
        <v>350.4</v>
      </c>
      <c r="O10" s="5">
        <v>289.10000000000002</v>
      </c>
      <c r="P10" s="5"/>
    </row>
    <row r="11" spans="1:39" x14ac:dyDescent="0.25">
      <c r="B11" s="1" t="s">
        <v>23</v>
      </c>
      <c r="C11" s="1"/>
      <c r="D11" s="1"/>
      <c r="E11" s="1"/>
      <c r="F11" s="1"/>
      <c r="G11" s="1"/>
      <c r="H11" s="1"/>
      <c r="I11" s="1"/>
      <c r="J11" s="6"/>
      <c r="K11" s="6"/>
      <c r="L11" s="6"/>
      <c r="M11" s="6">
        <v>12368.198</v>
      </c>
      <c r="N11" s="6">
        <v>12984.398999999999</v>
      </c>
      <c r="O11" s="6">
        <v>13442.849</v>
      </c>
    </row>
    <row r="12" spans="1:39" x14ac:dyDescent="0.25">
      <c r="B12" t="s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8083.64</v>
      </c>
      <c r="N12" s="5">
        <v>8450.6640000000007</v>
      </c>
      <c r="O12" s="5">
        <v>8617.1530000000002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B13" s="7" t="s">
        <v>25</v>
      </c>
      <c r="C13" s="5"/>
      <c r="D13" s="5"/>
      <c r="E13" s="5"/>
      <c r="F13" s="5"/>
      <c r="G13" s="5"/>
      <c r="H13" s="5"/>
      <c r="I13" s="5"/>
      <c r="J13" s="5"/>
      <c r="K13" s="5"/>
      <c r="L13" s="5">
        <f t="shared" ref="L13" si="1">+L6-L11+L12</f>
        <v>0</v>
      </c>
      <c r="M13" s="5">
        <f t="shared" ref="M13:N13" si="2">+M11-M12</f>
        <v>4284.558</v>
      </c>
      <c r="N13" s="5">
        <f t="shared" si="2"/>
        <v>4533.7349999999988</v>
      </c>
      <c r="O13" s="5">
        <f>+O11-O12</f>
        <v>4825.6959999999999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B14" t="s">
        <v>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2799.8530000000001</v>
      </c>
      <c r="N14" s="5">
        <v>3183.53</v>
      </c>
      <c r="O14" s="5">
        <v>3294.2719999999999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B15" t="s">
        <v>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21.686</v>
      </c>
      <c r="N15" s="5">
        <v>67.84</v>
      </c>
      <c r="O15" s="5">
        <v>57.491999999999997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B16" t="s">
        <v>28</v>
      </c>
      <c r="C16" s="5"/>
      <c r="D16" s="5"/>
      <c r="E16" s="5"/>
      <c r="F16" s="5"/>
      <c r="G16" s="5"/>
      <c r="H16" s="5"/>
      <c r="I16" s="5"/>
      <c r="J16" s="5"/>
      <c r="K16" s="5"/>
      <c r="L16" s="5">
        <f t="shared" ref="L16" si="3">+L13-L14+L15</f>
        <v>0</v>
      </c>
      <c r="M16" s="5">
        <f t="shared" ref="M16:N16" si="4">+M13-M14-M15</f>
        <v>1463.019</v>
      </c>
      <c r="N16" s="5">
        <f t="shared" si="4"/>
        <v>1282.3649999999986</v>
      </c>
      <c r="O16" s="5">
        <f>+O13-O14-O15</f>
        <v>1473.932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x14ac:dyDescent="0.25">
      <c r="B17" t="s">
        <v>29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v>95.22</v>
      </c>
      <c r="N17" s="5">
        <v>58.023000000000003</v>
      </c>
      <c r="O17" s="5">
        <v>52.987000000000002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x14ac:dyDescent="0.25">
      <c r="B18" t="s">
        <v>30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15.949</v>
      </c>
      <c r="N18" s="5">
        <v>93.808999999999997</v>
      </c>
      <c r="O18" s="5">
        <v>98.087999999999994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x14ac:dyDescent="0.25">
      <c r="B19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ref="L19:N19" si="5">+L16-L17+L18</f>
        <v>0</v>
      </c>
      <c r="M19" s="5">
        <f t="shared" si="5"/>
        <v>1383.748</v>
      </c>
      <c r="N19" s="5">
        <f t="shared" si="5"/>
        <v>1318.1509999999987</v>
      </c>
      <c r="O19" s="5">
        <f>+O16-O17+O18</f>
        <v>1519.0329999999999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x14ac:dyDescent="0.25">
      <c r="B20" t="s">
        <v>32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v>340.61</v>
      </c>
      <c r="N20" s="5">
        <v>271.63200000000001</v>
      </c>
      <c r="O20" s="5">
        <v>353.72500000000002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x14ac:dyDescent="0.25">
      <c r="B21" t="s">
        <v>33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ref="L21:N21" si="6">+L19-L20</f>
        <v>0</v>
      </c>
      <c r="M21" s="5">
        <f t="shared" si="6"/>
        <v>1043.1379999999999</v>
      </c>
      <c r="N21" s="5">
        <f t="shared" si="6"/>
        <v>1046.5189999999986</v>
      </c>
      <c r="O21" s="5">
        <f>+O19-O20</f>
        <v>1165.308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x14ac:dyDescent="0.25">
      <c r="B23" t="s">
        <v>34</v>
      </c>
      <c r="J23" s="4" t="e">
        <f t="shared" ref="J23:N23" si="7">+J21/J24</f>
        <v>#DIV/0!</v>
      </c>
      <c r="K23" s="4"/>
      <c r="L23" s="4" t="e">
        <f t="shared" si="7"/>
        <v>#DIV/0!</v>
      </c>
      <c r="M23" s="4">
        <f t="shared" si="7"/>
        <v>13.430039138943249</v>
      </c>
      <c r="N23" s="4">
        <f t="shared" si="7"/>
        <v>12.715596218803899</v>
      </c>
      <c r="O23" s="4">
        <f>+O21/O24</f>
        <v>14.481632450166526</v>
      </c>
    </row>
    <row r="24" spans="2:39" x14ac:dyDescent="0.25">
      <c r="B24" t="s">
        <v>3</v>
      </c>
      <c r="F24" s="4"/>
      <c r="G24" s="4"/>
      <c r="H24" s="4"/>
      <c r="I24" s="4"/>
      <c r="J24" s="4"/>
      <c r="K24" s="4"/>
      <c r="L24" s="4"/>
      <c r="M24" s="4">
        <v>77.671999999999997</v>
      </c>
      <c r="N24" s="4">
        <v>82.302000000000007</v>
      </c>
      <c r="O24" s="4">
        <v>80.468000000000004</v>
      </c>
    </row>
  </sheetData>
  <hyperlinks>
    <hyperlink ref="A1" location="Main!A1" display="Main" xr:uid="{35F0D976-AB52-4B9A-9CB3-401B736D99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2025-05-16T12:46:23Z</dcterms:created>
  <dcterms:modified xsi:type="dcterms:W3CDTF">2025-05-16T13:02:22Z</dcterms:modified>
</cp:coreProperties>
</file>