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F4B6393-010B-40A8-A653-4F097726E7CA}" xr6:coauthVersionLast="47" xr6:coauthVersionMax="47" xr10:uidLastSave="{00000000-0000-0000-0000-000000000000}"/>
  <bookViews>
    <workbookView xWindow="19095" yWindow="0" windowWidth="19410" windowHeight="20925" xr2:uid="{B1DA0472-01E1-4D55-94F0-EA263C876A8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L25" i="2"/>
  <c r="N25" i="2"/>
  <c r="N23" i="2"/>
  <c r="M19" i="2"/>
  <c r="L19" i="2"/>
  <c r="L21" i="2" s="1"/>
  <c r="L23" i="2" s="1"/>
  <c r="M21" i="2"/>
  <c r="M23" i="2" s="1"/>
  <c r="N21" i="2"/>
  <c r="N19" i="2"/>
  <c r="M15" i="2"/>
  <c r="L15" i="2"/>
  <c r="N15" i="2"/>
  <c r="I5" i="1"/>
  <c r="M12" i="2"/>
  <c r="L12" i="2"/>
  <c r="N12" i="2"/>
  <c r="I4" i="1"/>
  <c r="I7" i="1" s="1"/>
</calcChain>
</file>

<file path=xl/sharedStrings.xml><?xml version="1.0" encoding="utf-8"?>
<sst xmlns="http://schemas.openxmlformats.org/spreadsheetml/2006/main" count="57" uniqueCount="53">
  <si>
    <t>Etoro</t>
  </si>
  <si>
    <t>numbers in mio USD</t>
  </si>
  <si>
    <t>Notes:</t>
  </si>
  <si>
    <t>Price</t>
  </si>
  <si>
    <t>Shares</t>
  </si>
  <si>
    <t>MC</t>
  </si>
  <si>
    <t>Cash</t>
  </si>
  <si>
    <t>Debt</t>
  </si>
  <si>
    <t>EV</t>
  </si>
  <si>
    <t>IPO: 14.05.2025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</si>
  <si>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</si>
  <si>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</si>
  <si>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</si>
  <si>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</si>
  <si>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</si>
  <si>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</si>
  <si>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</si>
  <si>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</si>
  <si>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</si>
  <si>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FY24</t>
  </si>
  <si>
    <t>FY23</t>
  </si>
  <si>
    <t>FY22</t>
  </si>
  <si>
    <t>Funded Accounts</t>
  </si>
  <si>
    <t>Net Contribution</t>
  </si>
  <si>
    <t>Income Equities, Commodities, FX</t>
  </si>
  <si>
    <t>Revenue from Cryptoassets</t>
  </si>
  <si>
    <t>Income from crypto derivatives</t>
  </si>
  <si>
    <t>Net Interest Income from users</t>
  </si>
  <si>
    <t>Currency conversions and other</t>
  </si>
  <si>
    <t xml:space="preserve">Other Interest Income </t>
  </si>
  <si>
    <t>Revenue</t>
  </si>
  <si>
    <t>IR</t>
  </si>
  <si>
    <t>Management</t>
  </si>
  <si>
    <t>CEO</t>
  </si>
  <si>
    <t>CFO</t>
  </si>
  <si>
    <t>CSO</t>
  </si>
  <si>
    <t>CDO</t>
  </si>
  <si>
    <t>Jonathan Alexander Assia</t>
  </si>
  <si>
    <t>Meron Shani</t>
  </si>
  <si>
    <t>Hedva Ber</t>
  </si>
  <si>
    <t>Tuval Chomut</t>
  </si>
  <si>
    <t>COGS Cryptoassets</t>
  </si>
  <si>
    <t>Margin Interest Expense</t>
  </si>
  <si>
    <t>Gross Profit</t>
  </si>
  <si>
    <t>R&amp;D</t>
  </si>
  <si>
    <t>S&amp;M</t>
  </si>
  <si>
    <t>G&amp;A</t>
  </si>
  <si>
    <t>Operating Income</t>
  </si>
  <si>
    <t>Finance Cost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</si>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</sst>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to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B11F-C7D9-4EAB-A3C3-63CEFEDCCFB8}">
  <dimension ref="A1:J13"/>
  <sheetViews>
    <sheetView tabSelected="1" topLeftCell="B1" zoomScale="200" zoomScaleNormal="200" workbookViewId="0">
      <selection activeCell="I6" sqref="I6"/>
    </sheetView>
  </sheetViews>
  <sheetFormatPr defaultRowHeight="15" x14ac:dyDescent="0.25"/>
  <cols>
    <col min="1" max="1" width="4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3</v>
      </c>
      <c r="I2">
        <v>65.7</v>
      </c>
    </row>
    <row r="3" spans="1:10" x14ac:dyDescent="0.25">
      <c r="H3" t="s">
        <v>4</v>
      </c>
      <c r="I3" s="5">
        <v>107.692308</v>
      </c>
      <c r="J3" s="4" t="s">
        <v>14</v>
      </c>
    </row>
    <row r="4" spans="1:10" x14ac:dyDescent="0.25">
      <c r="B4" s="3" t="s">
        <v>31</v>
      </c>
      <c r="H4" t="s">
        <v>5</v>
      </c>
      <c r="I4" s="5">
        <f>+I2*I3</f>
        <v>7075.3846356000004</v>
      </c>
    </row>
    <row r="5" spans="1:10" x14ac:dyDescent="0.25">
      <c r="H5" t="s">
        <v>6</v>
      </c>
      <c r="I5" s="5">
        <f>575.395+0.314+65</f>
        <v>640.70899999999995</v>
      </c>
      <c r="J5" s="4" t="s">
        <v>14</v>
      </c>
    </row>
    <row r="6" spans="1:10" x14ac:dyDescent="0.25">
      <c r="H6" t="s">
        <v>7</v>
      </c>
      <c r="I6" s="5">
        <v>0</v>
      </c>
      <c r="J6" s="4" t="s">
        <v>14</v>
      </c>
    </row>
    <row r="7" spans="1:10" x14ac:dyDescent="0.25">
      <c r="H7" t="s">
        <v>8</v>
      </c>
      <c r="I7" s="5">
        <f>+I4-I5+I6</f>
        <v>6434.6756356000005</v>
      </c>
    </row>
    <row r="9" spans="1:10" x14ac:dyDescent="0.25">
      <c r="B9" s="2" t="s">
        <v>2</v>
      </c>
      <c r="H9" s="2" t="s">
        <v>32</v>
      </c>
    </row>
    <row r="10" spans="1:10" x14ac:dyDescent="0.25">
      <c r="B10" t="s">
        <v>9</v>
      </c>
      <c r="H10" t="s">
        <v>33</v>
      </c>
      <c r="I10" t="s">
        <v>37</v>
      </c>
    </row>
    <row r="11" spans="1:10" x14ac:dyDescent="0.25">
      <c r="H11" t="s">
        <v>34</v>
      </c>
      <c r="I11" t="s">
        <v>38</v>
      </c>
    </row>
    <row r="12" spans="1:10" x14ac:dyDescent="0.25">
      <c r="H12" t="s">
        <v>36</v>
      </c>
      <c r="I12" t="s">
        <v>39</v>
      </c>
    </row>
    <row r="13" spans="1:10" x14ac:dyDescent="0.25">
      <c r="H13" t="s">
        <v>35</v>
      </c>
      <c r="I13" t="s">
        <v>40</v>
      </c>
    </row>
  </sheetData>
  <hyperlinks>
    <hyperlink ref="B4" r:id="rId1" xr:uid="{E80F96AD-D718-47F2-9538-D62722A1C72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F294-59AA-4532-A9F6-ADC49CA11848}">
  <dimension ref="A1:AU302"/>
  <sheetViews>
    <sheetView zoomScale="200" zoomScaleNormal="2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N9" sqref="N9"/>
    </sheetView>
  </sheetViews>
  <sheetFormatPr defaultRowHeight="15" x14ac:dyDescent="0.25"/>
  <cols>
    <col min="1" max="1" width="5.42578125" bestFit="1" customWidth="1"/>
    <col min="2" max="2" width="32.5703125" customWidth="1"/>
  </cols>
  <sheetData>
    <row r="1" spans="1:47" x14ac:dyDescent="0.25">
      <c r="A1" s="3" t="s">
        <v>10</v>
      </c>
    </row>
    <row r="2" spans="1:47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/>
      <c r="L2" s="4" t="s">
        <v>21</v>
      </c>
      <c r="M2" s="4" t="s">
        <v>20</v>
      </c>
      <c r="N2" s="4" t="s">
        <v>19</v>
      </c>
    </row>
    <row r="3" spans="1:47" x14ac:dyDescent="0.25">
      <c r="B3" t="s">
        <v>22</v>
      </c>
      <c r="C3" s="5">
        <v>3.13</v>
      </c>
      <c r="D3" s="5">
        <v>3.13</v>
      </c>
      <c r="E3" s="5">
        <v>3.21</v>
      </c>
      <c r="F3" s="5">
        <v>3.48</v>
      </c>
      <c r="G3" s="5">
        <v>3.58</v>
      </c>
      <c r="H3" s="5"/>
      <c r="I3" s="5"/>
      <c r="J3" s="5"/>
      <c r="K3" s="5"/>
      <c r="L3" s="8">
        <v>2.82</v>
      </c>
      <c r="M3" s="8">
        <v>3.04</v>
      </c>
      <c r="N3" s="8">
        <v>3.48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x14ac:dyDescent="0.25">
      <c r="B4" t="s">
        <v>23</v>
      </c>
      <c r="C4" s="5">
        <v>201</v>
      </c>
      <c r="D4" s="5"/>
      <c r="E4" s="5"/>
      <c r="F4" s="5"/>
      <c r="G4" s="5">
        <v>215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x14ac:dyDescent="0.25">
      <c r="B6" t="s">
        <v>24</v>
      </c>
      <c r="C6" s="5"/>
      <c r="D6" s="5"/>
      <c r="E6" s="5"/>
      <c r="F6" s="5"/>
      <c r="G6" s="5"/>
      <c r="H6" s="5"/>
      <c r="I6" s="5"/>
      <c r="J6" s="5"/>
      <c r="K6" s="5"/>
      <c r="L6" s="5">
        <v>393.48</v>
      </c>
      <c r="M6" s="5">
        <v>305.85000000000002</v>
      </c>
      <c r="N6" s="5">
        <v>328.70600000000002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25">
      <c r="B7" t="s">
        <v>25</v>
      </c>
      <c r="C7" s="5"/>
      <c r="D7" s="5"/>
      <c r="E7" s="5"/>
      <c r="F7" s="5"/>
      <c r="G7" s="5"/>
      <c r="H7" s="5"/>
      <c r="I7" s="5"/>
      <c r="J7" s="5"/>
      <c r="K7" s="5"/>
      <c r="L7" s="5">
        <v>5595.9769999999999</v>
      </c>
      <c r="M7" s="5">
        <v>3431.2739999999999</v>
      </c>
      <c r="N7" s="5">
        <v>12147.329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5">
      <c r="B8" t="s">
        <v>26</v>
      </c>
      <c r="C8" s="5"/>
      <c r="D8" s="5"/>
      <c r="E8" s="5"/>
      <c r="F8" s="5"/>
      <c r="G8" s="5"/>
      <c r="H8" s="5"/>
      <c r="I8" s="5"/>
      <c r="J8" s="5"/>
      <c r="K8" s="5"/>
      <c r="L8" s="5">
        <v>218.52600000000001</v>
      </c>
      <c r="M8" s="5">
        <v>-63.104999999999997</v>
      </c>
      <c r="N8" s="5">
        <v>-130.72900000000001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x14ac:dyDescent="0.25">
      <c r="B9" t="s">
        <v>27</v>
      </c>
      <c r="C9" s="5"/>
      <c r="D9" s="5"/>
      <c r="E9" s="5"/>
      <c r="F9" s="5"/>
      <c r="G9" s="5"/>
      <c r="H9" s="5"/>
      <c r="I9" s="5"/>
      <c r="J9" s="5"/>
      <c r="K9" s="5"/>
      <c r="L9" s="5">
        <v>77.927999999999997</v>
      </c>
      <c r="M9" s="5">
        <v>157.239</v>
      </c>
      <c r="N9" s="5">
        <v>197.178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x14ac:dyDescent="0.25">
      <c r="B10" t="s">
        <v>28</v>
      </c>
      <c r="C10" s="5"/>
      <c r="D10" s="5"/>
      <c r="E10" s="5"/>
      <c r="F10" s="5"/>
      <c r="G10" s="5"/>
      <c r="H10" s="5"/>
      <c r="I10" s="5"/>
      <c r="J10" s="5"/>
      <c r="K10" s="5"/>
      <c r="L10" s="5">
        <v>46.237000000000002</v>
      </c>
      <c r="M10" s="5">
        <v>44.256</v>
      </c>
      <c r="N10" s="5">
        <v>81.415000000000006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x14ac:dyDescent="0.25">
      <c r="B11" t="s">
        <v>29</v>
      </c>
      <c r="C11" s="5"/>
      <c r="D11" s="5"/>
      <c r="E11" s="5"/>
      <c r="F11" s="5"/>
      <c r="G11" s="5"/>
      <c r="H11" s="5"/>
      <c r="I11" s="5"/>
      <c r="J11" s="5"/>
      <c r="K11" s="5"/>
      <c r="L11" s="5">
        <v>1.641</v>
      </c>
      <c r="M11" s="5">
        <v>10.103999999999999</v>
      </c>
      <c r="N11" s="5">
        <v>16.654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x14ac:dyDescent="0.25">
      <c r="B12" s="1" t="s">
        <v>30</v>
      </c>
      <c r="C12" s="6"/>
      <c r="D12" s="6"/>
      <c r="E12" s="6"/>
      <c r="F12" s="6"/>
      <c r="G12" s="6"/>
      <c r="H12" s="6"/>
      <c r="I12" s="6"/>
      <c r="J12" s="6"/>
      <c r="K12" s="6"/>
      <c r="L12" s="6">
        <f t="shared" ref="L12:M12" si="0">+SUM(L6:L11)</f>
        <v>6333.7889999999998</v>
      </c>
      <c r="M12" s="6">
        <f t="shared" si="0"/>
        <v>3885.6179999999995</v>
      </c>
      <c r="N12" s="6">
        <f>+SUM(N6:N11)</f>
        <v>12640.553000000002</v>
      </c>
      <c r="O12" s="6"/>
      <c r="P12" s="6"/>
      <c r="Q12" s="6"/>
      <c r="R12" s="6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x14ac:dyDescent="0.25">
      <c r="B13" t="s">
        <v>41</v>
      </c>
      <c r="C13" s="5"/>
      <c r="D13" s="5"/>
      <c r="E13" s="5"/>
      <c r="F13" s="5"/>
      <c r="G13" s="5"/>
      <c r="H13" s="5"/>
      <c r="I13" s="5"/>
      <c r="J13" s="5"/>
      <c r="K13" s="5"/>
      <c r="L13" s="5">
        <v>5738.4979999999996</v>
      </c>
      <c r="M13" s="5">
        <v>3303.91</v>
      </c>
      <c r="N13" s="5">
        <v>11816.191999999999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x14ac:dyDescent="0.25">
      <c r="B14" t="s">
        <v>42</v>
      </c>
      <c r="C14" s="5"/>
      <c r="D14" s="5"/>
      <c r="E14" s="5"/>
      <c r="F14" s="5"/>
      <c r="G14" s="5"/>
      <c r="H14" s="5"/>
      <c r="I14" s="5"/>
      <c r="J14" s="5"/>
      <c r="K14" s="5"/>
      <c r="L14" s="5">
        <v>8.85</v>
      </c>
      <c r="M14" s="5">
        <v>25.28</v>
      </c>
      <c r="N14" s="5">
        <v>36.659999999999997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25">
      <c r="B15" t="s">
        <v>43</v>
      </c>
      <c r="C15" s="5"/>
      <c r="D15" s="5"/>
      <c r="E15" s="5"/>
      <c r="F15" s="5"/>
      <c r="G15" s="5"/>
      <c r="H15" s="5"/>
      <c r="I15" s="5"/>
      <c r="J15" s="5"/>
      <c r="K15" s="5"/>
      <c r="L15" s="5">
        <f t="shared" ref="L15:M15" si="1">+L12-L13-L14</f>
        <v>586.44100000000014</v>
      </c>
      <c r="M15" s="5">
        <f t="shared" si="1"/>
        <v>556.42799999999966</v>
      </c>
      <c r="N15" s="5">
        <f>+N12-N13-N14</f>
        <v>787.70100000000264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B16" t="s">
        <v>44</v>
      </c>
      <c r="C16" s="5"/>
      <c r="D16" s="5"/>
      <c r="E16" s="5"/>
      <c r="F16" s="5"/>
      <c r="G16" s="5"/>
      <c r="H16" s="5"/>
      <c r="I16" s="5"/>
      <c r="J16" s="5"/>
      <c r="K16" s="5"/>
      <c r="L16" s="5">
        <v>153.58199999999999</v>
      </c>
      <c r="M16" s="5">
        <v>128.94999999999999</v>
      </c>
      <c r="N16" s="5">
        <v>131.071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2:47" x14ac:dyDescent="0.25">
      <c r="B17" t="s">
        <v>45</v>
      </c>
      <c r="C17" s="5"/>
      <c r="D17" s="5"/>
      <c r="E17" s="5"/>
      <c r="F17" s="5"/>
      <c r="G17" s="5"/>
      <c r="H17" s="5"/>
      <c r="I17" s="5"/>
      <c r="J17" s="5"/>
      <c r="K17" s="5"/>
      <c r="L17" s="5">
        <v>273.80200000000002</v>
      </c>
      <c r="M17" s="5">
        <v>149.36199999999999</v>
      </c>
      <c r="N17" s="5">
        <v>178.36500000000001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2:47" x14ac:dyDescent="0.25">
      <c r="B18" t="s">
        <v>46</v>
      </c>
      <c r="C18" s="5"/>
      <c r="D18" s="5"/>
      <c r="E18" s="5"/>
      <c r="F18" s="5"/>
      <c r="G18" s="5"/>
      <c r="H18" s="5"/>
      <c r="I18" s="5"/>
      <c r="J18" s="5"/>
      <c r="K18" s="5"/>
      <c r="L18" s="5">
        <v>353.74099999999999</v>
      </c>
      <c r="M18" s="5">
        <v>246.495</v>
      </c>
      <c r="N18" s="5">
        <v>228.00399999999999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2:47" x14ac:dyDescent="0.25">
      <c r="B19" t="s">
        <v>47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ref="L19:M19" si="2">+L15-SUM(L16:L18)</f>
        <v>-194.68399999999986</v>
      </c>
      <c r="M19" s="5">
        <f t="shared" si="2"/>
        <v>31.62099999999964</v>
      </c>
      <c r="N19" s="5">
        <f>+N15-SUM(N16:N18)</f>
        <v>250.26100000000258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2:47" x14ac:dyDescent="0.25">
      <c r="B20" t="s">
        <v>48</v>
      </c>
      <c r="C20" s="5"/>
      <c r="D20" s="5"/>
      <c r="E20" s="5"/>
      <c r="F20" s="5"/>
      <c r="G20" s="5"/>
      <c r="H20" s="5"/>
      <c r="I20" s="5"/>
      <c r="J20" s="5"/>
      <c r="K20" s="5"/>
      <c r="L20" s="5">
        <v>20.181000000000001</v>
      </c>
      <c r="M20" s="5">
        <v>3.8889999999999998</v>
      </c>
      <c r="N20" s="5">
        <v>4.6420000000000003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2:47" x14ac:dyDescent="0.25">
      <c r="B21" t="s">
        <v>49</v>
      </c>
      <c r="C21" s="5"/>
      <c r="D21" s="5"/>
      <c r="E21" s="5"/>
      <c r="F21" s="5"/>
      <c r="G21" s="5"/>
      <c r="H21" s="5"/>
      <c r="I21" s="5"/>
      <c r="J21" s="5"/>
      <c r="K21" s="5"/>
      <c r="L21" s="5">
        <f t="shared" ref="L21:M21" si="3">+L19-L20</f>
        <v>-214.86499999999987</v>
      </c>
      <c r="M21" s="5">
        <f t="shared" si="3"/>
        <v>27.73199999999964</v>
      </c>
      <c r="N21" s="5">
        <f>+N19-N20</f>
        <v>245.61900000000259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2:47" x14ac:dyDescent="0.25">
      <c r="B22" t="s">
        <v>50</v>
      </c>
      <c r="C22" s="5"/>
      <c r="D22" s="5"/>
      <c r="E22" s="5"/>
      <c r="F22" s="5"/>
      <c r="G22" s="5"/>
      <c r="H22" s="5"/>
      <c r="I22" s="5"/>
      <c r="J22" s="5"/>
      <c r="K22" s="5"/>
      <c r="L22" s="5">
        <v>0.11700000000000001</v>
      </c>
      <c r="M22" s="5">
        <v>12.473000000000001</v>
      </c>
      <c r="N22" s="5">
        <v>53.238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2:47" x14ac:dyDescent="0.25">
      <c r="B23" t="s">
        <v>51</v>
      </c>
      <c r="C23" s="5"/>
      <c r="D23" s="5"/>
      <c r="E23" s="5"/>
      <c r="F23" s="5"/>
      <c r="G23" s="5"/>
      <c r="H23" s="5"/>
      <c r="I23" s="5"/>
      <c r="J23" s="5"/>
      <c r="K23" s="5"/>
      <c r="L23" s="5">
        <f t="shared" ref="L23:M23" si="4">+L21-L22</f>
        <v>-214.98199999999986</v>
      </c>
      <c r="M23" s="5">
        <f t="shared" si="4"/>
        <v>15.25899999999964</v>
      </c>
      <c r="N23" s="5">
        <f>+N21-N22</f>
        <v>192.38100000000259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2:47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2:47" x14ac:dyDescent="0.25">
      <c r="B25" t="s">
        <v>52</v>
      </c>
      <c r="C25" s="5"/>
      <c r="D25" s="5"/>
      <c r="E25" s="5"/>
      <c r="F25" s="5"/>
      <c r="G25" s="5"/>
      <c r="H25" s="5"/>
      <c r="I25" s="5"/>
      <c r="J25" s="5"/>
      <c r="K25" s="5"/>
      <c r="L25" s="8">
        <f t="shared" ref="L25:M25" si="5">+L23/L26</f>
        <v>-11.451658687921013</v>
      </c>
      <c r="M25" s="8">
        <f t="shared" si="5"/>
        <v>0.80061290882144087</v>
      </c>
      <c r="N25" s="8">
        <f>+N23/N26</f>
        <v>9.8523143805043887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2:47" x14ac:dyDescent="0.25">
      <c r="B26" t="s">
        <v>4</v>
      </c>
      <c r="C26" s="5"/>
      <c r="D26" s="5"/>
      <c r="E26" s="5"/>
      <c r="F26" s="5"/>
      <c r="G26" s="5"/>
      <c r="H26" s="5"/>
      <c r="I26" s="5"/>
      <c r="J26" s="5"/>
      <c r="K26" s="5"/>
      <c r="L26" s="7">
        <v>18.773001000000001</v>
      </c>
      <c r="M26" s="7">
        <v>19.059148100000002</v>
      </c>
      <c r="N26" s="7">
        <v>19.526478000000001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2:47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2:47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2:47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2:47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2:47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2:47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3:47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3:47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3:47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3:47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3:47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3:47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3:47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3:47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3:47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3:47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3:47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3:47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3:47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3:47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3:47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3:47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3:47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3:47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3:47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3:47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3:47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3:47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3:47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3:47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3:47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3:47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3:47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3:47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3:47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3:47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3:47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3:47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3:47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3:47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3:47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3:47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3:47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3:47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3:47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3:47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3:47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3:47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3:47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3:47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3:47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3:47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3:47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3:47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3:47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3:47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3:47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3:47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3:47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3:47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3:47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3:47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3:47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3:47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3:47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3:47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3:47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3:47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3:47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3:47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3:47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3:47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3:47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3:47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3:47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3:47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3:47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3:47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3:47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3:47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3:47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3:47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3:47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3:47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3:47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3:47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3:47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3:47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3:47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3:47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3:47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3:47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3:47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3:47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3:47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3:47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3:47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3:47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3:47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3:47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3:47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3:47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3:47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3:47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3:47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3:47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3:47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3:47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3:47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3:47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3:47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3:47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3:47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3:47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3:47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3:47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3:47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3:47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3:47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3:47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3:47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3:47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3:47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3:47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3:47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3:47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3:47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3:47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3:47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3:47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3:47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3:47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3:47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3:47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3:47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3:47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3:47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3:47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3:47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3:47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3:47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3:47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3:47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3:47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3:47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3:47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3:47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3:47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3:47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3:47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3:47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3:47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3:47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3:47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3:47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3:47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3:47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3:47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3:47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3:47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3:47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3:47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3:47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3:47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3:47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3:47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3:47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3:47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3:47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3:47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3:47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3:47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3:47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3:47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3:47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3:47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3:47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3:47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3:47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3:47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3:47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3:47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3:47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3:47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3:47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3:47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3:47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3:47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3:47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3:47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3:47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3:47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3:47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3:47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3:47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3:47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3:47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3:47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3:47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3:47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3:47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3:47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3:47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3:47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3:47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3:47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3:47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3:47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3:47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3:47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3:47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3:47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3:47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3:47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3:47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3:47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3:47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3:47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3:47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3:47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3:47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3:47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3:47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3:47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3:47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3:47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3:47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3:47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3:47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3:47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3:47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3:47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3:47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3:47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3:47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3:47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3:47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3:47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3:47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3:47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3:47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3:47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3:47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3:47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3:47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3:47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3:47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3:47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3:47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3:47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3:47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3:47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3:47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3:47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3:47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3:47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3:47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3:47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3:47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3:47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3:47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3:47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3:47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3:47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3:47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3:47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3:47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3:47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3:47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3:47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3:47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3:47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3:47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3:47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3:47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3:47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</sheetData>
  <hyperlinks>
    <hyperlink ref="A1" location="Main!A1" display="Main" xr:uid="{6396FBEC-8078-4BC6-B5E9-522E9AD426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2025-05-15T12:02:25Z</dcterms:created>
  <dcterms:modified xsi:type="dcterms:W3CDTF">2025-05-15T12:31:19Z</dcterms:modified>
</cp:coreProperties>
</file>