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5AC7E06-12FF-4E6A-A1B6-9CB264D78D61}" xr6:coauthVersionLast="47" xr6:coauthVersionMax="47" xr10:uidLastSave="{00000000-0000-0000-0000-000000000000}"/>
  <bookViews>
    <workbookView xWindow="19095" yWindow="0" windowWidth="19410" windowHeight="20925" xr2:uid="{B503D4ED-6C28-4F3F-8B49-F2AD3EFBCEC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K30" i="2"/>
  <c r="J30" i="2"/>
  <c r="I30" i="2"/>
  <c r="H30" i="2"/>
  <c r="K28" i="2"/>
  <c r="J28" i="2"/>
  <c r="I28" i="2"/>
  <c r="H28" i="2"/>
  <c r="K26" i="2"/>
  <c r="J26" i="2"/>
  <c r="I26" i="2"/>
  <c r="H26" i="2"/>
  <c r="K21" i="2"/>
  <c r="J21" i="2"/>
  <c r="I21" i="2"/>
  <c r="H21" i="2"/>
  <c r="L17" i="2"/>
  <c r="L21" i="2" s="1"/>
  <c r="L26" i="2" s="1"/>
  <c r="L28" i="2" s="1"/>
  <c r="L30" i="2" s="1"/>
  <c r="K17" i="2"/>
  <c r="J17" i="2"/>
  <c r="I17" i="2"/>
  <c r="H17" i="2"/>
  <c r="M21" i="2"/>
  <c r="M26" i="2" s="1"/>
  <c r="M28" i="2" s="1"/>
  <c r="M30" i="2" s="1"/>
  <c r="M17" i="2"/>
  <c r="I5" i="1"/>
  <c r="I8" i="1" s="1"/>
</calcChain>
</file>

<file path=xl/sharedStrings.xml><?xml version="1.0" encoding="utf-8"?>
<sst xmlns="http://schemas.openxmlformats.org/spreadsheetml/2006/main" count="73" uniqueCount="70">
  <si>
    <t>Swatch Group</t>
  </si>
  <si>
    <t>numbers in mio CFH</t>
  </si>
  <si>
    <t>Price</t>
  </si>
  <si>
    <t>Shares</t>
  </si>
  <si>
    <t>MC</t>
  </si>
  <si>
    <t>Cash</t>
  </si>
  <si>
    <t>Debt</t>
  </si>
  <si>
    <t>EV</t>
  </si>
  <si>
    <t>Watches:</t>
  </si>
  <si>
    <t>Prestige and luxury range</t>
  </si>
  <si>
    <t>Berguet, Harry Winston, Blancpain, Glashütte, Jaquet Droz, Omega</t>
  </si>
  <si>
    <t>High Range</t>
  </si>
  <si>
    <t>Logines, Rado, Union Glasshütte</t>
  </si>
  <si>
    <t>Middle Range</t>
  </si>
  <si>
    <t>Tissot, Balmain, Certina, Mido, Hamilton</t>
  </si>
  <si>
    <t>Basic Range</t>
  </si>
  <si>
    <t>Swatch, Flik Flak</t>
  </si>
  <si>
    <t>Electronic Systems</t>
  </si>
  <si>
    <t>Production:</t>
  </si>
  <si>
    <t>Retailing:</t>
  </si>
  <si>
    <t>Tourbillon, Hour Passions</t>
  </si>
  <si>
    <t>ETA, Meco, DYB, Comadur etc.</t>
  </si>
  <si>
    <t>Electornic Systems</t>
  </si>
  <si>
    <t>EM Microelectronic, Renata, Micro Crystal, Swiss Timing ans ST Sportservice</t>
  </si>
  <si>
    <t>Coporate:</t>
  </si>
  <si>
    <t>Swatch Group Recherche and Development</t>
  </si>
  <si>
    <t>Notes</t>
  </si>
  <si>
    <t>New Moonswatches</t>
  </si>
  <si>
    <t>Q424</t>
  </si>
  <si>
    <t>Main</t>
  </si>
  <si>
    <t>Q124</t>
  </si>
  <si>
    <t>Q224</t>
  </si>
  <si>
    <t>Q324</t>
  </si>
  <si>
    <t>FY19</t>
  </si>
  <si>
    <t>FY20</t>
  </si>
  <si>
    <t>FY21</t>
  </si>
  <si>
    <t>FY22</t>
  </si>
  <si>
    <t>FY23</t>
  </si>
  <si>
    <t>FY24</t>
  </si>
  <si>
    <t>Revenue</t>
  </si>
  <si>
    <t>Watches &amp; Jewelery</t>
  </si>
  <si>
    <t>Coporta</t>
  </si>
  <si>
    <t xml:space="preserve">Elimination </t>
  </si>
  <si>
    <t>Europe Revenue</t>
  </si>
  <si>
    <t>Asia Revenue</t>
  </si>
  <si>
    <t>Americe Revenue</t>
  </si>
  <si>
    <t>Oceania Revenue</t>
  </si>
  <si>
    <t>Afirca Revenue</t>
  </si>
  <si>
    <t>Other operating Income</t>
  </si>
  <si>
    <t>Changes in Inventory</t>
  </si>
  <si>
    <t>Material Purchases</t>
  </si>
  <si>
    <t>Personal Expense</t>
  </si>
  <si>
    <t>Gross Profit</t>
  </si>
  <si>
    <t>Depreciation</t>
  </si>
  <si>
    <t>Amortization</t>
  </si>
  <si>
    <t>Other operating expenses</t>
  </si>
  <si>
    <t>Operating Income</t>
  </si>
  <si>
    <t>Financial income</t>
  </si>
  <si>
    <t>Interest Expense</t>
  </si>
  <si>
    <t>Income from subsidaries</t>
  </si>
  <si>
    <t>non-operating result</t>
  </si>
  <si>
    <t>Pretax Income</t>
  </si>
  <si>
    <t>Tax Expense</t>
  </si>
  <si>
    <t>Net Income</t>
  </si>
  <si>
    <t>Minority Interest</t>
  </si>
  <si>
    <t>Net Income to Group</t>
  </si>
  <si>
    <t>IR</t>
  </si>
  <si>
    <t>UHR.SW</t>
  </si>
  <si>
    <t>CEO: Nicloas Hayek</t>
  </si>
  <si>
    <t>Founded: 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</si>
</sst>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atchgroup.com/en/investors-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5E08-6EEC-4C67-B315-8755F2D5AADB}">
  <dimension ref="A1:J35"/>
  <sheetViews>
    <sheetView tabSelected="1" zoomScale="200" zoomScaleNormal="200" workbookViewId="0">
      <selection activeCell="B1" sqref="B1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1</v>
      </c>
    </row>
    <row r="3" spans="1:10" x14ac:dyDescent="0.25">
      <c r="H3" t="s">
        <v>2</v>
      </c>
      <c r="I3" s="2">
        <v>148.05000000000001</v>
      </c>
    </row>
    <row r="4" spans="1:10" x14ac:dyDescent="0.25">
      <c r="B4" s="6" t="s">
        <v>66</v>
      </c>
      <c r="H4" t="s">
        <v>3</v>
      </c>
      <c r="I4" s="7">
        <v>51.604280000000003</v>
      </c>
      <c r="J4" s="5" t="s">
        <v>28</v>
      </c>
    </row>
    <row r="5" spans="1:10" x14ac:dyDescent="0.25">
      <c r="B5" t="s">
        <v>67</v>
      </c>
      <c r="H5" t="s">
        <v>4</v>
      </c>
      <c r="I5" s="7">
        <f>+I3*I4</f>
        <v>7640.0136540000012</v>
      </c>
    </row>
    <row r="6" spans="1:10" x14ac:dyDescent="0.25">
      <c r="H6" t="s">
        <v>5</v>
      </c>
      <c r="I6" s="7">
        <f>1103+293</f>
        <v>1396</v>
      </c>
      <c r="J6" s="5" t="s">
        <v>28</v>
      </c>
    </row>
    <row r="7" spans="1:10" x14ac:dyDescent="0.25">
      <c r="H7" t="s">
        <v>6</v>
      </c>
      <c r="I7" s="7">
        <f>20+2</f>
        <v>22</v>
      </c>
      <c r="J7" s="5" t="s">
        <v>28</v>
      </c>
    </row>
    <row r="8" spans="1:10" x14ac:dyDescent="0.25">
      <c r="H8" t="s">
        <v>7</v>
      </c>
      <c r="I8" s="7">
        <f>+I5-I6+I7</f>
        <v>6266.0136540000012</v>
      </c>
    </row>
    <row r="10" spans="1:10" x14ac:dyDescent="0.25">
      <c r="H10" t="s">
        <v>68</v>
      </c>
    </row>
    <row r="11" spans="1:10" x14ac:dyDescent="0.25">
      <c r="H11" t="s">
        <v>69</v>
      </c>
    </row>
    <row r="12" spans="1:10" x14ac:dyDescent="0.25">
      <c r="B12" s="3" t="s">
        <v>8</v>
      </c>
    </row>
    <row r="13" spans="1:10" x14ac:dyDescent="0.25">
      <c r="B13" s="3" t="s">
        <v>9</v>
      </c>
    </row>
    <row r="14" spans="1:10" x14ac:dyDescent="0.25">
      <c r="B14" t="s">
        <v>10</v>
      </c>
    </row>
    <row r="15" spans="1:10" x14ac:dyDescent="0.25">
      <c r="B15" s="3" t="s">
        <v>11</v>
      </c>
    </row>
    <row r="16" spans="1:10" x14ac:dyDescent="0.25">
      <c r="B16" t="s">
        <v>12</v>
      </c>
    </row>
    <row r="17" spans="2:2" x14ac:dyDescent="0.25">
      <c r="B17" s="3" t="s">
        <v>13</v>
      </c>
    </row>
    <row r="18" spans="2:2" x14ac:dyDescent="0.25">
      <c r="B18" t="s">
        <v>14</v>
      </c>
    </row>
    <row r="19" spans="2:2" x14ac:dyDescent="0.25">
      <c r="B19" s="3" t="s">
        <v>15</v>
      </c>
    </row>
    <row r="20" spans="2:2" x14ac:dyDescent="0.25">
      <c r="B20" t="s">
        <v>16</v>
      </c>
    </row>
    <row r="22" spans="2:2" x14ac:dyDescent="0.25">
      <c r="B22" s="3" t="s">
        <v>19</v>
      </c>
    </row>
    <row r="23" spans="2:2" x14ac:dyDescent="0.25">
      <c r="B23" t="s">
        <v>20</v>
      </c>
    </row>
    <row r="25" spans="2:2" x14ac:dyDescent="0.25">
      <c r="B25" s="3" t="s">
        <v>18</v>
      </c>
    </row>
    <row r="26" spans="2:2" x14ac:dyDescent="0.25">
      <c r="B26" t="s">
        <v>21</v>
      </c>
    </row>
    <row r="28" spans="2:2" x14ac:dyDescent="0.25">
      <c r="B28" s="3" t="s">
        <v>22</v>
      </c>
    </row>
    <row r="29" spans="2:2" x14ac:dyDescent="0.25">
      <c r="B29" t="s">
        <v>23</v>
      </c>
    </row>
    <row r="31" spans="2:2" x14ac:dyDescent="0.25">
      <c r="B31" s="3" t="s">
        <v>24</v>
      </c>
    </row>
    <row r="32" spans="2:2" x14ac:dyDescent="0.25">
      <c r="B32" t="s">
        <v>25</v>
      </c>
    </row>
    <row r="34" spans="2:2" x14ac:dyDescent="0.25">
      <c r="B34" s="4" t="s">
        <v>26</v>
      </c>
    </row>
    <row r="35" spans="2:2" x14ac:dyDescent="0.25">
      <c r="B35" t="s">
        <v>27</v>
      </c>
    </row>
  </sheetData>
  <hyperlinks>
    <hyperlink ref="B4" r:id="rId1" xr:uid="{4944C472-B2B5-48DD-A915-D9488EDB59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F101-BB6B-4BAC-A4E6-9D359CE57C8B}">
  <dimension ref="A1:BO481"/>
  <sheetViews>
    <sheetView zoomScale="200" zoomScaleNormal="20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L30" sqref="L30"/>
    </sheetView>
  </sheetViews>
  <sheetFormatPr defaultRowHeight="15" x14ac:dyDescent="0.25"/>
  <cols>
    <col min="1" max="1" width="5.42578125" bestFit="1" customWidth="1"/>
    <col min="2" max="2" width="27.5703125" customWidth="1"/>
  </cols>
  <sheetData>
    <row r="1" spans="1:67" x14ac:dyDescent="0.25">
      <c r="A1" s="6" t="s">
        <v>29</v>
      </c>
    </row>
    <row r="2" spans="1:67" x14ac:dyDescent="0.25">
      <c r="C2" s="5" t="s">
        <v>30</v>
      </c>
      <c r="D2" s="5" t="s">
        <v>31</v>
      </c>
      <c r="E2" s="5" t="s">
        <v>32</v>
      </c>
      <c r="F2" s="5" t="s">
        <v>28</v>
      </c>
      <c r="H2" s="5" t="s">
        <v>33</v>
      </c>
      <c r="I2" s="5" t="s">
        <v>34</v>
      </c>
      <c r="J2" s="5" t="s">
        <v>35</v>
      </c>
      <c r="K2" s="5" t="s">
        <v>36</v>
      </c>
      <c r="L2" s="5" t="s">
        <v>37</v>
      </c>
      <c r="M2" s="5" t="s">
        <v>38</v>
      </c>
    </row>
    <row r="3" spans="1:67" x14ac:dyDescent="0.25">
      <c r="B3" t="s">
        <v>43</v>
      </c>
      <c r="C3" s="7"/>
      <c r="D3" s="7"/>
      <c r="E3" s="7"/>
      <c r="F3" s="7"/>
      <c r="G3" s="7"/>
      <c r="H3" s="7"/>
      <c r="I3" s="7"/>
      <c r="J3" s="7"/>
      <c r="K3" s="7"/>
      <c r="L3" s="7">
        <v>2122</v>
      </c>
      <c r="M3" s="7">
        <v>1868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</row>
    <row r="4" spans="1:67" x14ac:dyDescent="0.25">
      <c r="B4" t="s">
        <v>44</v>
      </c>
      <c r="C4" s="7"/>
      <c r="D4" s="7"/>
      <c r="E4" s="7"/>
      <c r="F4" s="7"/>
      <c r="G4" s="7"/>
      <c r="H4" s="7"/>
      <c r="I4" s="7"/>
      <c r="J4" s="7"/>
      <c r="K4" s="7"/>
      <c r="L4" s="7">
        <v>4226</v>
      </c>
      <c r="M4" s="7">
        <v>3555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7" x14ac:dyDescent="0.25">
      <c r="B5" t="s">
        <v>45</v>
      </c>
      <c r="C5" s="7"/>
      <c r="D5" s="7"/>
      <c r="E5" s="7"/>
      <c r="F5" s="7"/>
      <c r="G5" s="7"/>
      <c r="H5" s="7"/>
      <c r="I5" s="7"/>
      <c r="J5" s="7"/>
      <c r="K5" s="7"/>
      <c r="L5" s="7">
        <v>1198</v>
      </c>
      <c r="M5" s="7">
        <v>1118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</row>
    <row r="6" spans="1:67" x14ac:dyDescent="0.25">
      <c r="B6" t="s">
        <v>46</v>
      </c>
      <c r="C6" s="7"/>
      <c r="D6" s="7"/>
      <c r="E6" s="7"/>
      <c r="F6" s="7"/>
      <c r="G6" s="7"/>
      <c r="H6" s="7"/>
      <c r="I6" s="7"/>
      <c r="J6" s="7"/>
      <c r="K6" s="7"/>
      <c r="L6" s="7">
        <v>106</v>
      </c>
      <c r="M6" s="7">
        <v>93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</row>
    <row r="7" spans="1:67" x14ac:dyDescent="0.25">
      <c r="B7" t="s">
        <v>47</v>
      </c>
      <c r="C7" s="7"/>
      <c r="D7" s="7"/>
      <c r="E7" s="7"/>
      <c r="F7" s="7"/>
      <c r="G7" s="7"/>
      <c r="H7" s="7"/>
      <c r="I7" s="7"/>
      <c r="J7" s="7"/>
      <c r="K7" s="7"/>
      <c r="L7" s="7">
        <v>36</v>
      </c>
      <c r="M7" s="7">
        <v>31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</row>
    <row r="8" spans="1:67" x14ac:dyDescent="0.25">
      <c r="B8" t="s">
        <v>40</v>
      </c>
      <c r="C8" s="7"/>
      <c r="D8" s="7"/>
      <c r="E8" s="7"/>
      <c r="F8" s="7"/>
      <c r="G8" s="7"/>
      <c r="H8" s="7"/>
      <c r="I8" s="7"/>
      <c r="J8" s="7"/>
      <c r="K8" s="7"/>
      <c r="L8" s="7">
        <v>7546</v>
      </c>
      <c r="M8" s="7">
        <v>6418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</row>
    <row r="9" spans="1:67" x14ac:dyDescent="0.25">
      <c r="B9" t="s">
        <v>17</v>
      </c>
      <c r="C9" s="7"/>
      <c r="D9" s="7"/>
      <c r="E9" s="7"/>
      <c r="F9" s="7"/>
      <c r="G9" s="7"/>
      <c r="H9" s="7"/>
      <c r="I9" s="7"/>
      <c r="J9" s="7"/>
      <c r="K9" s="7"/>
      <c r="L9" s="7">
        <v>359</v>
      </c>
      <c r="M9" s="7">
        <v>330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</row>
    <row r="10" spans="1:67" x14ac:dyDescent="0.25">
      <c r="B10" t="s">
        <v>41</v>
      </c>
      <c r="C10" s="7"/>
      <c r="D10" s="7"/>
      <c r="E10" s="7"/>
      <c r="F10" s="7"/>
      <c r="G10" s="7"/>
      <c r="H10" s="7"/>
      <c r="I10" s="7"/>
      <c r="J10" s="7"/>
      <c r="K10" s="7"/>
      <c r="L10" s="7">
        <v>9</v>
      </c>
      <c r="M10" s="7">
        <v>8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</row>
    <row r="11" spans="1:67" x14ac:dyDescent="0.25">
      <c r="B11" t="s">
        <v>42</v>
      </c>
      <c r="C11" s="7"/>
      <c r="D11" s="7"/>
      <c r="E11" s="7"/>
      <c r="F11" s="7"/>
      <c r="G11" s="7"/>
      <c r="H11" s="7"/>
      <c r="I11" s="7"/>
      <c r="J11" s="7"/>
      <c r="K11" s="7"/>
      <c r="L11" s="7">
        <v>-26</v>
      </c>
      <c r="M11" s="7">
        <v>-21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</row>
    <row r="12" spans="1:67" x14ac:dyDescent="0.25">
      <c r="B12" s="1" t="s">
        <v>39</v>
      </c>
      <c r="C12" s="8"/>
      <c r="D12" s="8"/>
      <c r="E12" s="8"/>
      <c r="F12" s="8"/>
      <c r="G12" s="8"/>
      <c r="H12" s="8"/>
      <c r="I12" s="8"/>
      <c r="J12" s="8"/>
      <c r="K12" s="8"/>
      <c r="L12" s="8">
        <v>7888</v>
      </c>
      <c r="M12" s="8">
        <v>6735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</row>
    <row r="13" spans="1:67" x14ac:dyDescent="0.25">
      <c r="B13" t="s">
        <v>48</v>
      </c>
      <c r="C13" s="7"/>
      <c r="D13" s="7"/>
      <c r="E13" s="7"/>
      <c r="F13" s="7"/>
      <c r="G13" s="7"/>
      <c r="H13" s="7"/>
      <c r="I13" s="7"/>
      <c r="J13" s="7"/>
      <c r="K13" s="7"/>
      <c r="L13" s="7">
        <v>136</v>
      </c>
      <c r="M13" s="7">
        <v>263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</row>
    <row r="14" spans="1:67" x14ac:dyDescent="0.25">
      <c r="B14" t="s">
        <v>49</v>
      </c>
      <c r="C14" s="7"/>
      <c r="D14" s="7"/>
      <c r="E14" s="7"/>
      <c r="F14" s="7"/>
      <c r="G14" s="7"/>
      <c r="H14" s="7"/>
      <c r="I14" s="7"/>
      <c r="J14" s="7"/>
      <c r="K14" s="7"/>
      <c r="L14" s="7">
        <v>687</v>
      </c>
      <c r="M14" s="7">
        <v>213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</row>
    <row r="15" spans="1:67" x14ac:dyDescent="0.25">
      <c r="B15" t="s">
        <v>50</v>
      </c>
      <c r="C15" s="7"/>
      <c r="D15" s="7"/>
      <c r="E15" s="7"/>
      <c r="F15" s="7"/>
      <c r="G15" s="7"/>
      <c r="H15" s="7"/>
      <c r="I15" s="7"/>
      <c r="J15" s="7"/>
      <c r="K15" s="7"/>
      <c r="L15" s="7">
        <v>1864</v>
      </c>
      <c r="M15" s="7">
        <v>1345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</row>
    <row r="16" spans="1:67" x14ac:dyDescent="0.25">
      <c r="B16" t="s">
        <v>51</v>
      </c>
      <c r="C16" s="7"/>
      <c r="D16" s="7"/>
      <c r="E16" s="7"/>
      <c r="F16" s="7"/>
      <c r="G16" s="7"/>
      <c r="H16" s="7"/>
      <c r="I16" s="7"/>
      <c r="J16" s="7"/>
      <c r="K16" s="7"/>
      <c r="L16" s="7">
        <v>2550</v>
      </c>
      <c r="M16" s="7">
        <v>2506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</row>
    <row r="17" spans="2:67" x14ac:dyDescent="0.25">
      <c r="B17" t="s">
        <v>52</v>
      </c>
      <c r="C17" s="7"/>
      <c r="D17" s="7"/>
      <c r="E17" s="7"/>
      <c r="F17" s="7"/>
      <c r="G17" s="7"/>
      <c r="H17" s="7">
        <f t="shared" ref="H17:L17" si="0">+H12+SUM(H13:H14)-SUM(H15:H16)</f>
        <v>0</v>
      </c>
      <c r="I17" s="7">
        <f t="shared" si="0"/>
        <v>0</v>
      </c>
      <c r="J17" s="7">
        <f t="shared" si="0"/>
        <v>0</v>
      </c>
      <c r="K17" s="7">
        <f t="shared" si="0"/>
        <v>0</v>
      </c>
      <c r="L17" s="7">
        <f t="shared" si="0"/>
        <v>4297</v>
      </c>
      <c r="M17" s="7">
        <f>+M12+SUM(M13:M14)-SUM(M15:M16)</f>
        <v>3360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</row>
    <row r="18" spans="2:67" x14ac:dyDescent="0.25">
      <c r="B18" t="s">
        <v>53</v>
      </c>
      <c r="C18" s="7"/>
      <c r="D18" s="7"/>
      <c r="E18" s="7"/>
      <c r="F18" s="7"/>
      <c r="G18" s="7"/>
      <c r="H18" s="7"/>
      <c r="I18" s="7"/>
      <c r="J18" s="7"/>
      <c r="K18" s="7"/>
      <c r="L18" s="7">
        <v>346</v>
      </c>
      <c r="M18" s="7">
        <v>368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</row>
    <row r="19" spans="2:67" x14ac:dyDescent="0.25">
      <c r="B19" t="s">
        <v>54</v>
      </c>
      <c r="C19" s="7"/>
      <c r="D19" s="7"/>
      <c r="E19" s="7"/>
      <c r="F19" s="7"/>
      <c r="G19" s="7"/>
      <c r="H19" s="7"/>
      <c r="I19" s="7"/>
      <c r="J19" s="7"/>
      <c r="K19" s="7"/>
      <c r="L19" s="7">
        <v>44</v>
      </c>
      <c r="M19" s="7">
        <v>48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</row>
    <row r="20" spans="2:67" x14ac:dyDescent="0.25">
      <c r="B20" t="s">
        <v>55</v>
      </c>
      <c r="C20" s="7"/>
      <c r="D20" s="7"/>
      <c r="E20" s="7"/>
      <c r="F20" s="7"/>
      <c r="G20" s="7"/>
      <c r="H20" s="7"/>
      <c r="I20" s="7"/>
      <c r="J20" s="7"/>
      <c r="K20" s="7"/>
      <c r="L20" s="7">
        <v>2716</v>
      </c>
      <c r="M20" s="7">
        <v>2640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</row>
    <row r="21" spans="2:67" x14ac:dyDescent="0.25">
      <c r="B21" t="s">
        <v>56</v>
      </c>
      <c r="C21" s="7"/>
      <c r="D21" s="7"/>
      <c r="E21" s="7"/>
      <c r="F21" s="7"/>
      <c r="G21" s="7"/>
      <c r="H21" s="7">
        <f t="shared" ref="H21:L21" si="1">+H17-SUM(H18:H20)</f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1191</v>
      </c>
      <c r="M21" s="7">
        <f>+M17-SUM(M18:M20)</f>
        <v>304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</row>
    <row r="22" spans="2:67" x14ac:dyDescent="0.25">
      <c r="B22" t="s">
        <v>57</v>
      </c>
      <c r="C22" s="7"/>
      <c r="D22" s="7"/>
      <c r="E22" s="7"/>
      <c r="F22" s="7"/>
      <c r="G22" s="7"/>
      <c r="H22" s="7"/>
      <c r="I22" s="7"/>
      <c r="J22" s="7"/>
      <c r="K22" s="7"/>
      <c r="L22" s="7">
        <v>-36</v>
      </c>
      <c r="M22" s="7">
        <v>44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</row>
    <row r="23" spans="2:67" x14ac:dyDescent="0.25">
      <c r="B23" t="s">
        <v>58</v>
      </c>
      <c r="C23" s="7"/>
      <c r="D23" s="7"/>
      <c r="E23" s="7"/>
      <c r="F23" s="7"/>
      <c r="G23" s="7"/>
      <c r="H23" s="7"/>
      <c r="I23" s="7"/>
      <c r="J23" s="7"/>
      <c r="K23" s="7"/>
      <c r="L23" s="7">
        <v>4</v>
      </c>
      <c r="M23" s="7">
        <v>3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</row>
    <row r="24" spans="2:67" x14ac:dyDescent="0.25">
      <c r="B24" t="s">
        <v>59</v>
      </c>
      <c r="C24" s="7"/>
      <c r="D24" s="7"/>
      <c r="E24" s="7"/>
      <c r="F24" s="7"/>
      <c r="G24" s="7"/>
      <c r="H24" s="7"/>
      <c r="I24" s="7"/>
      <c r="J24" s="7"/>
      <c r="K24" s="7"/>
      <c r="L24" s="7">
        <v>1</v>
      </c>
      <c r="M24" s="7">
        <v>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</row>
    <row r="25" spans="2:67" x14ac:dyDescent="0.25">
      <c r="B25" t="s">
        <v>60</v>
      </c>
      <c r="C25" s="7"/>
      <c r="D25" s="7"/>
      <c r="E25" s="7"/>
      <c r="F25" s="7"/>
      <c r="G25" s="7"/>
      <c r="H25" s="7"/>
      <c r="I25" s="7"/>
      <c r="J25" s="7"/>
      <c r="K25" s="7"/>
      <c r="L25" s="7">
        <v>2</v>
      </c>
      <c r="M25" s="7">
        <v>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</row>
    <row r="26" spans="2:67" x14ac:dyDescent="0.25">
      <c r="B26" t="s">
        <v>61</v>
      </c>
      <c r="C26" s="7"/>
      <c r="D26" s="7"/>
      <c r="E26" s="7"/>
      <c r="F26" s="7"/>
      <c r="G26" s="7"/>
      <c r="H26" s="7">
        <f t="shared" ref="H26:L26" si="2">+H21+H22-H23-H24+H25</f>
        <v>0</v>
      </c>
      <c r="I26" s="7">
        <f t="shared" si="2"/>
        <v>0</v>
      </c>
      <c r="J26" s="7">
        <f t="shared" si="2"/>
        <v>0</v>
      </c>
      <c r="K26" s="7">
        <f t="shared" si="2"/>
        <v>0</v>
      </c>
      <c r="L26" s="7">
        <f t="shared" si="2"/>
        <v>1152</v>
      </c>
      <c r="M26" s="7">
        <f>+M21+M22-M23-M24+M25</f>
        <v>345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</row>
    <row r="27" spans="2:67" x14ac:dyDescent="0.25">
      <c r="B27" t="s">
        <v>62</v>
      </c>
      <c r="C27" s="7"/>
      <c r="D27" s="7"/>
      <c r="E27" s="7"/>
      <c r="F27" s="7"/>
      <c r="G27" s="7"/>
      <c r="H27" s="7"/>
      <c r="I27" s="7"/>
      <c r="J27" s="7"/>
      <c r="K27" s="7"/>
      <c r="L27" s="7">
        <v>262</v>
      </c>
      <c r="M27" s="7">
        <v>126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</row>
    <row r="28" spans="2:67" x14ac:dyDescent="0.25">
      <c r="B28" t="s">
        <v>63</v>
      </c>
      <c r="C28" s="7"/>
      <c r="D28" s="7"/>
      <c r="E28" s="7"/>
      <c r="F28" s="7"/>
      <c r="G28" s="7"/>
      <c r="H28" s="7">
        <f t="shared" ref="H28:L28" si="3">+H26-H27</f>
        <v>0</v>
      </c>
      <c r="I28" s="7">
        <f t="shared" si="3"/>
        <v>0</v>
      </c>
      <c r="J28" s="7">
        <f t="shared" si="3"/>
        <v>0</v>
      </c>
      <c r="K28" s="7">
        <f t="shared" si="3"/>
        <v>0</v>
      </c>
      <c r="L28" s="7">
        <f t="shared" si="3"/>
        <v>890</v>
      </c>
      <c r="M28" s="7">
        <f>+M26-M27</f>
        <v>219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</row>
    <row r="29" spans="2:67" x14ac:dyDescent="0.25">
      <c r="B29" t="s">
        <v>64</v>
      </c>
      <c r="C29" s="7"/>
      <c r="D29" s="7"/>
      <c r="E29" s="7"/>
      <c r="F29" s="7"/>
      <c r="G29" s="7"/>
      <c r="H29" s="7"/>
      <c r="I29" s="7"/>
      <c r="J29" s="7"/>
      <c r="K29" s="7"/>
      <c r="L29" s="7">
        <v>21</v>
      </c>
      <c r="M29" s="7">
        <v>26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</row>
    <row r="30" spans="2:67" x14ac:dyDescent="0.25">
      <c r="B30" t="s">
        <v>65</v>
      </c>
      <c r="C30" s="7"/>
      <c r="D30" s="7"/>
      <c r="E30" s="7"/>
      <c r="F30" s="7"/>
      <c r="G30" s="7"/>
      <c r="H30" s="7">
        <f t="shared" ref="H30:L30" si="4">+H28-H29</f>
        <v>0</v>
      </c>
      <c r="I30" s="7">
        <f t="shared" si="4"/>
        <v>0</v>
      </c>
      <c r="J30" s="7">
        <f t="shared" si="4"/>
        <v>0</v>
      </c>
      <c r="K30" s="7">
        <f t="shared" si="4"/>
        <v>0</v>
      </c>
      <c r="L30" s="7">
        <f t="shared" si="4"/>
        <v>869</v>
      </c>
      <c r="M30" s="7">
        <f>+M28-M29</f>
        <v>193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</row>
    <row r="31" spans="2:67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</row>
    <row r="32" spans="2:67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</row>
    <row r="33" spans="3:67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</row>
    <row r="34" spans="3:67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</row>
    <row r="35" spans="3:67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</row>
    <row r="36" spans="3:67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</row>
    <row r="37" spans="3:67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</row>
    <row r="38" spans="3:67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</row>
    <row r="39" spans="3:67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</row>
    <row r="40" spans="3:67" x14ac:dyDescent="0.2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</row>
    <row r="41" spans="3:67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</row>
    <row r="42" spans="3:67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</row>
    <row r="43" spans="3:67" x14ac:dyDescent="0.2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</row>
    <row r="44" spans="3:67" x14ac:dyDescent="0.2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</row>
    <row r="45" spans="3:67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</row>
    <row r="46" spans="3:67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</row>
    <row r="47" spans="3:67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</row>
    <row r="48" spans="3:67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</row>
    <row r="49" spans="3:67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</row>
    <row r="50" spans="3:67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</row>
    <row r="51" spans="3:67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</row>
    <row r="52" spans="3:67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</row>
    <row r="53" spans="3:67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</row>
    <row r="54" spans="3:67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</row>
    <row r="55" spans="3:67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</row>
    <row r="56" spans="3:67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</row>
    <row r="57" spans="3:67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</row>
    <row r="58" spans="3:67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</row>
    <row r="59" spans="3:67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</row>
    <row r="60" spans="3:67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</row>
    <row r="61" spans="3:67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</row>
    <row r="62" spans="3:67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</row>
    <row r="63" spans="3:67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</row>
    <row r="64" spans="3:67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</row>
    <row r="65" spans="3:67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</row>
    <row r="66" spans="3:67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</row>
    <row r="67" spans="3:67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</row>
    <row r="68" spans="3:67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</row>
    <row r="69" spans="3:67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</row>
    <row r="70" spans="3:67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</row>
    <row r="71" spans="3:67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</row>
    <row r="72" spans="3:67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</row>
    <row r="73" spans="3:67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</row>
    <row r="74" spans="3:67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</row>
    <row r="75" spans="3:67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</row>
    <row r="76" spans="3:67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</row>
    <row r="77" spans="3:67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</row>
    <row r="78" spans="3:67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</row>
    <row r="79" spans="3:67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</row>
    <row r="80" spans="3:67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</row>
    <row r="81" spans="3:67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</row>
    <row r="82" spans="3:67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</row>
    <row r="83" spans="3:67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</row>
    <row r="84" spans="3:67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</row>
    <row r="85" spans="3:67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</row>
    <row r="86" spans="3:67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</row>
    <row r="87" spans="3:67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</row>
    <row r="88" spans="3:67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</row>
    <row r="89" spans="3:67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</row>
    <row r="90" spans="3:67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</row>
    <row r="91" spans="3:67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</row>
    <row r="92" spans="3:67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</row>
    <row r="93" spans="3:67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</row>
    <row r="94" spans="3:67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</row>
    <row r="95" spans="3:67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</row>
    <row r="96" spans="3:67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</row>
    <row r="97" spans="3:67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</row>
    <row r="98" spans="3:67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</row>
    <row r="99" spans="3:67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</row>
    <row r="100" spans="3:67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</row>
    <row r="101" spans="3:67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</row>
    <row r="102" spans="3:67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</row>
    <row r="103" spans="3:67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</row>
    <row r="104" spans="3:67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</row>
    <row r="105" spans="3:67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</row>
    <row r="106" spans="3:67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</row>
    <row r="107" spans="3:67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</row>
    <row r="108" spans="3:67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</row>
    <row r="109" spans="3:67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</row>
    <row r="110" spans="3:67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</row>
    <row r="111" spans="3:67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</row>
    <row r="112" spans="3:67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</row>
    <row r="113" spans="3:67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</row>
    <row r="114" spans="3:67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</row>
    <row r="115" spans="3:67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</row>
    <row r="116" spans="3:67" x14ac:dyDescent="0.2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</row>
    <row r="117" spans="3:67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</row>
    <row r="118" spans="3:67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</row>
    <row r="119" spans="3:67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</row>
    <row r="120" spans="3:67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</row>
    <row r="121" spans="3:67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</row>
    <row r="122" spans="3:67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</row>
    <row r="123" spans="3:67" x14ac:dyDescent="0.2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</row>
    <row r="124" spans="3:67" x14ac:dyDescent="0.2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</row>
    <row r="125" spans="3:67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</row>
    <row r="126" spans="3:67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</row>
    <row r="127" spans="3:67" x14ac:dyDescent="0.2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</row>
    <row r="128" spans="3:67" x14ac:dyDescent="0.2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</row>
    <row r="129" spans="3:67" x14ac:dyDescent="0.2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</row>
    <row r="130" spans="3:67" x14ac:dyDescent="0.2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</row>
    <row r="131" spans="3:67" x14ac:dyDescent="0.2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</row>
    <row r="132" spans="3:67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</row>
    <row r="133" spans="3:67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</row>
    <row r="134" spans="3:67" x14ac:dyDescent="0.2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</row>
    <row r="135" spans="3:67" x14ac:dyDescent="0.2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</row>
    <row r="136" spans="3:67" x14ac:dyDescent="0.2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</row>
    <row r="137" spans="3:67" x14ac:dyDescent="0.2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</row>
    <row r="138" spans="3:67" x14ac:dyDescent="0.2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</row>
    <row r="139" spans="3:67" x14ac:dyDescent="0.2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</row>
    <row r="140" spans="3:67" x14ac:dyDescent="0.2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</row>
    <row r="141" spans="3:67" x14ac:dyDescent="0.2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</row>
    <row r="142" spans="3:67" x14ac:dyDescent="0.2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</row>
    <row r="143" spans="3:67" x14ac:dyDescent="0.2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</row>
    <row r="144" spans="3:67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</row>
    <row r="145" spans="3:67" x14ac:dyDescent="0.2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</row>
    <row r="146" spans="3:67" x14ac:dyDescent="0.2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</row>
    <row r="147" spans="3:67" x14ac:dyDescent="0.2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</row>
    <row r="148" spans="3:67" x14ac:dyDescent="0.2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</row>
    <row r="149" spans="3:67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</row>
    <row r="150" spans="3:67" x14ac:dyDescent="0.2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</row>
    <row r="151" spans="3:67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</row>
    <row r="152" spans="3:67" x14ac:dyDescent="0.2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</row>
    <row r="153" spans="3:67" x14ac:dyDescent="0.2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</row>
    <row r="154" spans="3:67" x14ac:dyDescent="0.2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</row>
    <row r="155" spans="3:67" x14ac:dyDescent="0.2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</row>
    <row r="156" spans="3:67" x14ac:dyDescent="0.2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</row>
    <row r="157" spans="3:67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</row>
    <row r="158" spans="3:67" x14ac:dyDescent="0.2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</row>
    <row r="159" spans="3:67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</row>
    <row r="160" spans="3:67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</row>
    <row r="161" spans="3:67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</row>
    <row r="162" spans="3:67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</row>
    <row r="163" spans="3:67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</row>
    <row r="164" spans="3:67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</row>
    <row r="165" spans="3:67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</row>
    <row r="166" spans="3:67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</row>
    <row r="167" spans="3:67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</row>
    <row r="168" spans="3:67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</row>
    <row r="169" spans="3:67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</row>
    <row r="170" spans="3:67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</row>
    <row r="171" spans="3:67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</row>
    <row r="172" spans="3:67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</row>
    <row r="173" spans="3:67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</row>
    <row r="174" spans="3:67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</row>
    <row r="175" spans="3:67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</row>
    <row r="176" spans="3:67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</row>
    <row r="177" spans="3:67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</row>
    <row r="178" spans="3:67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</row>
    <row r="179" spans="3:67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</row>
    <row r="180" spans="3:67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</row>
    <row r="181" spans="3:67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</row>
    <row r="182" spans="3:67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</row>
    <row r="183" spans="3:67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</row>
    <row r="184" spans="3:67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</row>
    <row r="185" spans="3:67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</row>
    <row r="186" spans="3:67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</row>
    <row r="187" spans="3:67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</row>
    <row r="188" spans="3:67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</row>
    <row r="189" spans="3:67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</row>
    <row r="190" spans="3:67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</row>
    <row r="191" spans="3:67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</row>
    <row r="192" spans="3:67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</row>
    <row r="193" spans="3:67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</row>
    <row r="194" spans="3:67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</row>
    <row r="195" spans="3:67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</row>
    <row r="196" spans="3:67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</row>
    <row r="197" spans="3:67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</row>
    <row r="198" spans="3:67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</row>
    <row r="199" spans="3:67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</row>
    <row r="200" spans="3:67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</row>
    <row r="201" spans="3:67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</row>
    <row r="202" spans="3:67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</row>
    <row r="203" spans="3:67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</row>
    <row r="204" spans="3:67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</row>
    <row r="205" spans="3:67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</row>
    <row r="206" spans="3:67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</row>
    <row r="207" spans="3:67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</row>
    <row r="208" spans="3:67" x14ac:dyDescent="0.2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</row>
    <row r="209" spans="3:67" x14ac:dyDescent="0.2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</row>
    <row r="210" spans="3:67" x14ac:dyDescent="0.2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</row>
    <row r="211" spans="3:67" x14ac:dyDescent="0.2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</row>
    <row r="212" spans="3:67" x14ac:dyDescent="0.2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</row>
    <row r="213" spans="3:67" x14ac:dyDescent="0.2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</row>
    <row r="214" spans="3:67" x14ac:dyDescent="0.2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</row>
    <row r="215" spans="3:67" x14ac:dyDescent="0.2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</row>
    <row r="216" spans="3:67" x14ac:dyDescent="0.2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</row>
    <row r="217" spans="3:67" x14ac:dyDescent="0.2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</row>
    <row r="218" spans="3:67" x14ac:dyDescent="0.2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</row>
    <row r="219" spans="3:67" x14ac:dyDescent="0.2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</row>
    <row r="220" spans="3:67" x14ac:dyDescent="0.2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</row>
    <row r="221" spans="3:67" x14ac:dyDescent="0.2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</row>
    <row r="222" spans="3:67" x14ac:dyDescent="0.2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</row>
    <row r="223" spans="3:67" x14ac:dyDescent="0.2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</row>
    <row r="224" spans="3:67" x14ac:dyDescent="0.2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</row>
    <row r="225" spans="3:67" x14ac:dyDescent="0.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</row>
    <row r="226" spans="3:67" x14ac:dyDescent="0.2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</row>
    <row r="227" spans="3:67" x14ac:dyDescent="0.2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</row>
    <row r="228" spans="3:67" x14ac:dyDescent="0.2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</row>
    <row r="229" spans="3:67" x14ac:dyDescent="0.2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</row>
    <row r="230" spans="3:67" x14ac:dyDescent="0.2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</row>
    <row r="231" spans="3:67" x14ac:dyDescent="0.2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</row>
    <row r="232" spans="3:67" x14ac:dyDescent="0.2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</row>
    <row r="233" spans="3:67" x14ac:dyDescent="0.2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</row>
    <row r="234" spans="3:67" x14ac:dyDescent="0.2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</row>
    <row r="235" spans="3:67" x14ac:dyDescent="0.2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</row>
    <row r="236" spans="3:67" x14ac:dyDescent="0.2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</row>
    <row r="237" spans="3:67" x14ac:dyDescent="0.2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</row>
    <row r="238" spans="3:67" x14ac:dyDescent="0.2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</row>
    <row r="239" spans="3:67" x14ac:dyDescent="0.2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</row>
    <row r="240" spans="3:67" x14ac:dyDescent="0.2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</row>
    <row r="241" spans="3:67" x14ac:dyDescent="0.2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</row>
    <row r="242" spans="3:67" x14ac:dyDescent="0.2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</row>
    <row r="243" spans="3:67" x14ac:dyDescent="0.2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</row>
    <row r="244" spans="3:67" x14ac:dyDescent="0.2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</row>
    <row r="245" spans="3:67" x14ac:dyDescent="0.2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</row>
    <row r="246" spans="3:67" x14ac:dyDescent="0.2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</row>
    <row r="247" spans="3:67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</row>
    <row r="248" spans="3:67" x14ac:dyDescent="0.2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</row>
    <row r="249" spans="3:67" x14ac:dyDescent="0.2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</row>
    <row r="250" spans="3:67" x14ac:dyDescent="0.2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</row>
    <row r="251" spans="3:67" x14ac:dyDescent="0.2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</row>
    <row r="252" spans="3:67" x14ac:dyDescent="0.2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</row>
    <row r="253" spans="3:67" x14ac:dyDescent="0.2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</row>
    <row r="254" spans="3:67" x14ac:dyDescent="0.2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</row>
    <row r="255" spans="3:67" x14ac:dyDescent="0.2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</row>
    <row r="256" spans="3:67" x14ac:dyDescent="0.2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</row>
    <row r="257" spans="3:67" x14ac:dyDescent="0.2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</row>
    <row r="258" spans="3:67" x14ac:dyDescent="0.2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</row>
    <row r="259" spans="3:67" x14ac:dyDescent="0.2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</row>
    <row r="260" spans="3:67" x14ac:dyDescent="0.2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</row>
    <row r="261" spans="3:67" x14ac:dyDescent="0.2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</row>
    <row r="262" spans="3:67" x14ac:dyDescent="0.2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</row>
    <row r="263" spans="3:67" x14ac:dyDescent="0.2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</row>
    <row r="264" spans="3:67" x14ac:dyDescent="0.2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</row>
    <row r="265" spans="3:67" x14ac:dyDescent="0.2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</row>
    <row r="266" spans="3:67" x14ac:dyDescent="0.2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</row>
    <row r="267" spans="3:67" x14ac:dyDescent="0.2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</row>
    <row r="268" spans="3:67" x14ac:dyDescent="0.2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</row>
    <row r="269" spans="3:67" x14ac:dyDescent="0.2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</row>
    <row r="270" spans="3:67" x14ac:dyDescent="0.2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</row>
    <row r="271" spans="3:67" x14ac:dyDescent="0.2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</row>
    <row r="272" spans="3:67" x14ac:dyDescent="0.2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</row>
    <row r="273" spans="3:67" x14ac:dyDescent="0.2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</row>
    <row r="274" spans="3:67" x14ac:dyDescent="0.2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</row>
    <row r="275" spans="3:67" x14ac:dyDescent="0.2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</row>
    <row r="276" spans="3:67" x14ac:dyDescent="0.2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</row>
    <row r="277" spans="3:67" x14ac:dyDescent="0.2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</row>
    <row r="278" spans="3:67" x14ac:dyDescent="0.2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</row>
    <row r="279" spans="3:67" x14ac:dyDescent="0.2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</row>
    <row r="280" spans="3:67" x14ac:dyDescent="0.2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</row>
    <row r="281" spans="3:67" x14ac:dyDescent="0.2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</row>
    <row r="282" spans="3:67" x14ac:dyDescent="0.2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</row>
    <row r="283" spans="3:67" x14ac:dyDescent="0.2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</row>
    <row r="284" spans="3:67" x14ac:dyDescent="0.2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</row>
    <row r="285" spans="3:67" x14ac:dyDescent="0.2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</row>
    <row r="286" spans="3:67" x14ac:dyDescent="0.2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</row>
    <row r="287" spans="3:67" x14ac:dyDescent="0.2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</row>
    <row r="288" spans="3:67" x14ac:dyDescent="0.2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</row>
    <row r="289" spans="3:67" x14ac:dyDescent="0.2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</row>
    <row r="290" spans="3:67" x14ac:dyDescent="0.2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</row>
    <row r="291" spans="3:67" x14ac:dyDescent="0.25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</row>
    <row r="292" spans="3:67" x14ac:dyDescent="0.25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</row>
    <row r="293" spans="3:67" x14ac:dyDescent="0.25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</row>
    <row r="294" spans="3:67" x14ac:dyDescent="0.25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</row>
    <row r="295" spans="3:67" x14ac:dyDescent="0.2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</row>
    <row r="296" spans="3:67" x14ac:dyDescent="0.25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</row>
    <row r="297" spans="3:67" x14ac:dyDescent="0.25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</row>
    <row r="298" spans="3:67" x14ac:dyDescent="0.25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</row>
    <row r="299" spans="3:67" x14ac:dyDescent="0.25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</row>
    <row r="300" spans="3:67" x14ac:dyDescent="0.25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</row>
    <row r="301" spans="3:67" x14ac:dyDescent="0.25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</row>
    <row r="302" spans="3:67" x14ac:dyDescent="0.25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</row>
    <row r="303" spans="3:67" x14ac:dyDescent="0.25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</row>
    <row r="304" spans="3:67" x14ac:dyDescent="0.25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</row>
    <row r="305" spans="3:67" x14ac:dyDescent="0.2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</row>
    <row r="306" spans="3:67" x14ac:dyDescent="0.25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</row>
    <row r="307" spans="3:67" x14ac:dyDescent="0.25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</row>
    <row r="308" spans="3:67" x14ac:dyDescent="0.25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</row>
    <row r="309" spans="3:67" x14ac:dyDescent="0.25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</row>
    <row r="310" spans="3:67" x14ac:dyDescent="0.25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</row>
    <row r="311" spans="3:67" x14ac:dyDescent="0.25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</row>
    <row r="312" spans="3:67" x14ac:dyDescent="0.25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</row>
    <row r="313" spans="3:67" x14ac:dyDescent="0.25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</row>
    <row r="314" spans="3:67" x14ac:dyDescent="0.25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</row>
    <row r="315" spans="3:67" x14ac:dyDescent="0.2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</row>
    <row r="316" spans="3:67" x14ac:dyDescent="0.25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</row>
    <row r="317" spans="3:67" x14ac:dyDescent="0.25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</row>
    <row r="318" spans="3:67" x14ac:dyDescent="0.25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</row>
    <row r="319" spans="3:67" x14ac:dyDescent="0.25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</row>
    <row r="320" spans="3:67" x14ac:dyDescent="0.25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</row>
    <row r="321" spans="3:67" x14ac:dyDescent="0.25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</row>
    <row r="322" spans="3:67" x14ac:dyDescent="0.25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</row>
    <row r="323" spans="3:67" x14ac:dyDescent="0.25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</row>
    <row r="324" spans="3:67" x14ac:dyDescent="0.25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</row>
    <row r="325" spans="3:67" x14ac:dyDescent="0.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</row>
    <row r="326" spans="3:67" x14ac:dyDescent="0.25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</row>
    <row r="327" spans="3:67" x14ac:dyDescent="0.25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</row>
    <row r="328" spans="3:67" x14ac:dyDescent="0.25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</row>
    <row r="329" spans="3:67" x14ac:dyDescent="0.25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</row>
    <row r="330" spans="3:67" x14ac:dyDescent="0.25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</row>
    <row r="331" spans="3:67" x14ac:dyDescent="0.25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</row>
    <row r="332" spans="3:67" x14ac:dyDescent="0.25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</row>
    <row r="333" spans="3:67" x14ac:dyDescent="0.25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</row>
    <row r="334" spans="3:67" x14ac:dyDescent="0.25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</row>
    <row r="335" spans="3:67" x14ac:dyDescent="0.2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</row>
    <row r="336" spans="3:67" x14ac:dyDescent="0.25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</row>
    <row r="337" spans="3:67" x14ac:dyDescent="0.25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</row>
    <row r="338" spans="3:67" x14ac:dyDescent="0.25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</row>
    <row r="339" spans="3:67" x14ac:dyDescent="0.25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</row>
    <row r="340" spans="3:67" x14ac:dyDescent="0.25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</row>
    <row r="341" spans="3:67" x14ac:dyDescent="0.25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</row>
    <row r="342" spans="3:67" x14ac:dyDescent="0.25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</row>
    <row r="343" spans="3:67" x14ac:dyDescent="0.25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</row>
    <row r="344" spans="3:67" x14ac:dyDescent="0.25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</row>
    <row r="345" spans="3:67" x14ac:dyDescent="0.2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</row>
    <row r="346" spans="3:67" x14ac:dyDescent="0.25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</row>
    <row r="347" spans="3:67" x14ac:dyDescent="0.25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</row>
    <row r="348" spans="3:67" x14ac:dyDescent="0.25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</row>
    <row r="349" spans="3:67" x14ac:dyDescent="0.25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</row>
    <row r="350" spans="3:67" x14ac:dyDescent="0.25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</row>
    <row r="351" spans="3:67" x14ac:dyDescent="0.25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</row>
    <row r="352" spans="3:67" x14ac:dyDescent="0.25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</row>
    <row r="353" spans="3:67" x14ac:dyDescent="0.25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</row>
    <row r="354" spans="3:67" x14ac:dyDescent="0.25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</row>
    <row r="355" spans="3:67" x14ac:dyDescent="0.2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</row>
    <row r="356" spans="3:67" x14ac:dyDescent="0.25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</row>
    <row r="357" spans="3:67" x14ac:dyDescent="0.25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</row>
    <row r="358" spans="3:67" x14ac:dyDescent="0.25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</row>
    <row r="359" spans="3:67" x14ac:dyDescent="0.25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</row>
    <row r="360" spans="3:67" x14ac:dyDescent="0.25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</row>
    <row r="361" spans="3:67" x14ac:dyDescent="0.25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</row>
    <row r="362" spans="3:67" x14ac:dyDescent="0.25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</row>
    <row r="363" spans="3:67" x14ac:dyDescent="0.25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</row>
    <row r="364" spans="3:67" x14ac:dyDescent="0.25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</row>
    <row r="365" spans="3:67" x14ac:dyDescent="0.2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</row>
    <row r="366" spans="3:67" x14ac:dyDescent="0.25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</row>
    <row r="367" spans="3:67" x14ac:dyDescent="0.25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</row>
    <row r="368" spans="3:67" x14ac:dyDescent="0.25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</row>
    <row r="369" spans="3:67" x14ac:dyDescent="0.25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</row>
    <row r="370" spans="3:67" x14ac:dyDescent="0.25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</row>
    <row r="371" spans="3:67" x14ac:dyDescent="0.25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</row>
    <row r="372" spans="3:67" x14ac:dyDescent="0.25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</row>
    <row r="373" spans="3:67" x14ac:dyDescent="0.25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</row>
    <row r="374" spans="3:67" x14ac:dyDescent="0.25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</row>
    <row r="375" spans="3:67" x14ac:dyDescent="0.2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</row>
    <row r="376" spans="3:67" x14ac:dyDescent="0.25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</row>
    <row r="377" spans="3:67" x14ac:dyDescent="0.25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</row>
    <row r="378" spans="3:67" x14ac:dyDescent="0.25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</row>
    <row r="379" spans="3:67" x14ac:dyDescent="0.25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</row>
    <row r="380" spans="3:67" x14ac:dyDescent="0.25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</row>
    <row r="381" spans="3:67" x14ac:dyDescent="0.25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</row>
    <row r="382" spans="3:67" x14ac:dyDescent="0.25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</row>
    <row r="383" spans="3:67" x14ac:dyDescent="0.25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</row>
    <row r="384" spans="3:67" x14ac:dyDescent="0.25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</row>
    <row r="385" spans="3:67" x14ac:dyDescent="0.2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</row>
    <row r="386" spans="3:67" x14ac:dyDescent="0.25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</row>
    <row r="387" spans="3:67" x14ac:dyDescent="0.25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</row>
    <row r="388" spans="3:67" x14ac:dyDescent="0.25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</row>
    <row r="389" spans="3:67" x14ac:dyDescent="0.25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</row>
    <row r="390" spans="3:67" x14ac:dyDescent="0.25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</row>
    <row r="391" spans="3:67" x14ac:dyDescent="0.25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</row>
    <row r="392" spans="3:67" x14ac:dyDescent="0.25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</row>
    <row r="393" spans="3:67" x14ac:dyDescent="0.25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</row>
    <row r="394" spans="3:67" x14ac:dyDescent="0.25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</row>
    <row r="395" spans="3:67" x14ac:dyDescent="0.2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</row>
    <row r="396" spans="3:67" x14ac:dyDescent="0.25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</row>
    <row r="397" spans="3:67" x14ac:dyDescent="0.25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</row>
    <row r="398" spans="3:67" x14ac:dyDescent="0.25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</row>
    <row r="399" spans="3:67" x14ac:dyDescent="0.25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</row>
    <row r="400" spans="3:67" x14ac:dyDescent="0.25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</row>
    <row r="401" spans="3:67" x14ac:dyDescent="0.25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</row>
    <row r="402" spans="3:67" x14ac:dyDescent="0.25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</row>
    <row r="403" spans="3:67" x14ac:dyDescent="0.25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</row>
    <row r="404" spans="3:67" x14ac:dyDescent="0.25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</row>
    <row r="405" spans="3:67" x14ac:dyDescent="0.2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</row>
    <row r="406" spans="3:67" x14ac:dyDescent="0.25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</row>
    <row r="407" spans="3:67" x14ac:dyDescent="0.25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</row>
    <row r="408" spans="3:67" x14ac:dyDescent="0.25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</row>
    <row r="409" spans="3:67" x14ac:dyDescent="0.25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</row>
    <row r="410" spans="3:67" x14ac:dyDescent="0.25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</row>
    <row r="411" spans="3:67" x14ac:dyDescent="0.25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</row>
    <row r="412" spans="3:67" x14ac:dyDescent="0.25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</row>
    <row r="413" spans="3:67" x14ac:dyDescent="0.25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</row>
    <row r="414" spans="3:67" x14ac:dyDescent="0.25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</row>
    <row r="415" spans="3:67" x14ac:dyDescent="0.2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</row>
    <row r="416" spans="3:67" x14ac:dyDescent="0.25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</row>
    <row r="417" spans="3:67" x14ac:dyDescent="0.25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</row>
    <row r="418" spans="3:67" x14ac:dyDescent="0.25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</row>
    <row r="419" spans="3:67" x14ac:dyDescent="0.25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</row>
    <row r="420" spans="3:67" x14ac:dyDescent="0.25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</row>
    <row r="421" spans="3:67" x14ac:dyDescent="0.25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</row>
    <row r="422" spans="3:67" x14ac:dyDescent="0.25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</row>
    <row r="423" spans="3:67" x14ac:dyDescent="0.25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</row>
    <row r="424" spans="3:67" x14ac:dyDescent="0.25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</row>
    <row r="425" spans="3:67" x14ac:dyDescent="0.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</row>
    <row r="426" spans="3:67" x14ac:dyDescent="0.25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</row>
    <row r="427" spans="3:67" x14ac:dyDescent="0.25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</row>
    <row r="428" spans="3:67" x14ac:dyDescent="0.25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</row>
    <row r="429" spans="3:67" x14ac:dyDescent="0.25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</row>
    <row r="430" spans="3:67" x14ac:dyDescent="0.25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</row>
    <row r="431" spans="3:67" x14ac:dyDescent="0.25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</row>
    <row r="432" spans="3:67" x14ac:dyDescent="0.25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</row>
    <row r="433" spans="3:67" x14ac:dyDescent="0.25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</row>
    <row r="434" spans="3:67" x14ac:dyDescent="0.25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</row>
    <row r="435" spans="3:67" x14ac:dyDescent="0.2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</row>
    <row r="436" spans="3:67" x14ac:dyDescent="0.25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</row>
    <row r="437" spans="3:67" x14ac:dyDescent="0.25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</row>
    <row r="438" spans="3:67" x14ac:dyDescent="0.25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</row>
    <row r="439" spans="3:67" x14ac:dyDescent="0.25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</row>
    <row r="440" spans="3:67" x14ac:dyDescent="0.25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</row>
    <row r="441" spans="3:67" x14ac:dyDescent="0.25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</row>
    <row r="442" spans="3:67" x14ac:dyDescent="0.25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</row>
    <row r="443" spans="3:67" x14ac:dyDescent="0.25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</row>
    <row r="444" spans="3:67" x14ac:dyDescent="0.25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</row>
    <row r="445" spans="3:67" x14ac:dyDescent="0.2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</row>
    <row r="446" spans="3:67" x14ac:dyDescent="0.25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</row>
    <row r="447" spans="3:67" x14ac:dyDescent="0.25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</row>
    <row r="448" spans="3:67" x14ac:dyDescent="0.25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</row>
    <row r="449" spans="3:67" x14ac:dyDescent="0.25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</row>
    <row r="450" spans="3:67" x14ac:dyDescent="0.25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</row>
    <row r="451" spans="3:67" x14ac:dyDescent="0.25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</row>
    <row r="452" spans="3:67" x14ac:dyDescent="0.25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</row>
    <row r="453" spans="3:67" x14ac:dyDescent="0.25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</row>
    <row r="454" spans="3:67" x14ac:dyDescent="0.25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</row>
    <row r="455" spans="3:67" x14ac:dyDescent="0.2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</row>
    <row r="456" spans="3:67" x14ac:dyDescent="0.25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</row>
    <row r="457" spans="3:67" x14ac:dyDescent="0.25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</row>
    <row r="458" spans="3:67" x14ac:dyDescent="0.25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</row>
    <row r="459" spans="3:67" x14ac:dyDescent="0.25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</row>
    <row r="460" spans="3:67" x14ac:dyDescent="0.25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</row>
    <row r="461" spans="3:67" x14ac:dyDescent="0.25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</row>
    <row r="462" spans="3:67" x14ac:dyDescent="0.25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</row>
    <row r="463" spans="3:67" x14ac:dyDescent="0.25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</row>
    <row r="464" spans="3:67" x14ac:dyDescent="0.25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</row>
    <row r="465" spans="3:67" x14ac:dyDescent="0.2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</row>
    <row r="466" spans="3:67" x14ac:dyDescent="0.25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</row>
    <row r="467" spans="3:67" x14ac:dyDescent="0.25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</row>
    <row r="468" spans="3:67" x14ac:dyDescent="0.25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</row>
    <row r="469" spans="3:67" x14ac:dyDescent="0.25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</row>
    <row r="470" spans="3:67" x14ac:dyDescent="0.25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</row>
    <row r="471" spans="3:67" x14ac:dyDescent="0.25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</row>
    <row r="472" spans="3:67" x14ac:dyDescent="0.25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</row>
    <row r="473" spans="3:67" x14ac:dyDescent="0.25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</row>
    <row r="474" spans="3:67" x14ac:dyDescent="0.25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</row>
    <row r="475" spans="3:67" x14ac:dyDescent="0.2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</row>
    <row r="476" spans="3:67" x14ac:dyDescent="0.25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</row>
    <row r="477" spans="3:67" x14ac:dyDescent="0.25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</row>
    <row r="478" spans="3:67" x14ac:dyDescent="0.25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</row>
    <row r="479" spans="3:67" x14ac:dyDescent="0.25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</row>
    <row r="480" spans="3:67" x14ac:dyDescent="0.25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</row>
    <row r="481" spans="3:67" x14ac:dyDescent="0.25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</row>
  </sheetData>
  <hyperlinks>
    <hyperlink ref="A1" location="Main!A1" display="Main" xr:uid="{75135DA7-2A2C-4230-9671-BAB144A2B2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2025-03-19T12:08:10Z</dcterms:created>
  <dcterms:modified xsi:type="dcterms:W3CDTF">2025-05-16T12:24:42Z</dcterms:modified>
</cp:coreProperties>
</file>