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56C14E79-FDD6-40A7-A0ED-F4BF6CF70CE5}" xr6:coauthVersionLast="47" xr6:coauthVersionMax="47" xr10:uidLastSave="{00000000-0000-0000-0000-000000000000}"/>
  <bookViews>
    <workbookView xWindow="225" yWindow="5325" windowWidth="38175" windowHeight="15240" xr2:uid="{3AF04D28-8998-4CB9-8994-9DFD7A9E4F0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30" i="2"/>
  <c r="J29" i="2"/>
  <c r="H31" i="2"/>
  <c r="G31" i="2"/>
  <c r="F31" i="2"/>
  <c r="E31" i="2"/>
  <c r="D31" i="2"/>
  <c r="C31" i="2"/>
  <c r="H30" i="2"/>
  <c r="G30" i="2"/>
  <c r="F30" i="2"/>
  <c r="E30" i="2"/>
  <c r="D30" i="2"/>
  <c r="C30" i="2"/>
  <c r="H29" i="2"/>
  <c r="G29" i="2"/>
  <c r="F29" i="2"/>
  <c r="E29" i="2"/>
  <c r="D29" i="2"/>
  <c r="C29" i="2"/>
  <c r="I31" i="2"/>
  <c r="I30" i="2"/>
  <c r="I29" i="2"/>
  <c r="J28" i="2"/>
  <c r="J27" i="2"/>
  <c r="J26" i="2"/>
  <c r="J25" i="2"/>
  <c r="J24" i="2"/>
  <c r="H28" i="2"/>
  <c r="G28" i="2"/>
  <c r="H27" i="2"/>
  <c r="G27" i="2"/>
  <c r="H26" i="2"/>
  <c r="G26" i="2"/>
  <c r="H25" i="2"/>
  <c r="G25" i="2"/>
  <c r="H24" i="2"/>
  <c r="G24" i="2"/>
  <c r="I28" i="2"/>
  <c r="I27" i="2"/>
  <c r="I26" i="2"/>
  <c r="I25" i="2"/>
  <c r="I24" i="2"/>
  <c r="J10" i="2"/>
  <c r="J14" i="2" s="1"/>
  <c r="J17" i="2" s="1"/>
  <c r="J19" i="2" s="1"/>
  <c r="J21" i="2" s="1"/>
  <c r="H10" i="2"/>
  <c r="H14" i="2" s="1"/>
  <c r="H17" i="2" s="1"/>
  <c r="H19" i="2" s="1"/>
  <c r="H21" i="2" s="1"/>
  <c r="G10" i="2"/>
  <c r="G14" i="2" s="1"/>
  <c r="G17" i="2" s="1"/>
  <c r="G19" i="2" s="1"/>
  <c r="G21" i="2" s="1"/>
  <c r="F10" i="2"/>
  <c r="F14" i="2" s="1"/>
  <c r="F17" i="2" s="1"/>
  <c r="F19" i="2" s="1"/>
  <c r="F21" i="2" s="1"/>
  <c r="E10" i="2"/>
  <c r="E14" i="2" s="1"/>
  <c r="E17" i="2" s="1"/>
  <c r="E19" i="2" s="1"/>
  <c r="E21" i="2" s="1"/>
  <c r="D10" i="2"/>
  <c r="D14" i="2" s="1"/>
  <c r="D17" i="2" s="1"/>
  <c r="D19" i="2" s="1"/>
  <c r="D21" i="2" s="1"/>
  <c r="C10" i="2"/>
  <c r="C14" i="2" s="1"/>
  <c r="C17" i="2" s="1"/>
  <c r="C19" i="2" s="1"/>
  <c r="C21" i="2" s="1"/>
  <c r="I10" i="2"/>
  <c r="I14" i="2" s="1"/>
  <c r="I17" i="2" s="1"/>
  <c r="I19" i="2" s="1"/>
  <c r="I21" i="2" s="1"/>
  <c r="I4" i="1"/>
  <c r="I7" i="1" s="1"/>
</calcChain>
</file>

<file path=xl/sharedStrings.xml><?xml version="1.0" encoding="utf-8"?>
<sst xmlns="http://schemas.openxmlformats.org/spreadsheetml/2006/main" count="52" uniqueCount="48">
  <si>
    <t>American Eagle Outfiters</t>
  </si>
  <si>
    <t>numbers in mio USD</t>
  </si>
  <si>
    <t>AEO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</si>
  <si>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</si>
  <si>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</si>
  <si>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</si>
  <si>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</si>
  <si>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</si>
  <si>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</si>
  <si>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</si>
  <si>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</si>
  <si>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</si>
  <si>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</si>
  <si>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</si>
  <si>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</si>
  <si>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</si>
  <si>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</si>
  <si>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</si>
  <si>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</si>
  <si>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</si>
  <si>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</si>
  <si>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SGA</t>
  </si>
  <si>
    <t>Impairment and other</t>
  </si>
  <si>
    <t>D&amp;A</t>
  </si>
  <si>
    <t>Operating Income</t>
  </si>
  <si>
    <t>Interest Income</t>
  </si>
  <si>
    <t>Other Income</t>
  </si>
  <si>
    <t>Pretax Income</t>
  </si>
  <si>
    <t>Tax Expense</t>
  </si>
  <si>
    <t>Net Income</t>
  </si>
  <si>
    <t>EPS</t>
  </si>
  <si>
    <t>Q424</t>
  </si>
  <si>
    <t>American Eagle Revenue</t>
  </si>
  <si>
    <t>Aerie Revenue</t>
  </si>
  <si>
    <t>Total Stores</t>
  </si>
  <si>
    <t>Store Growth</t>
  </si>
  <si>
    <t>Gross Square Feet of Stores</t>
  </si>
  <si>
    <t>Change in Volume of Stores</t>
  </si>
  <si>
    <t>American Eagle Growth</t>
  </si>
  <si>
    <t>Aerie Growth</t>
  </si>
  <si>
    <t>Revenue Growth</t>
  </si>
  <si>
    <t xml:space="preserve">Gross Margin </t>
  </si>
  <si>
    <t xml:space="preserve">Operating Margin </t>
  </si>
  <si>
    <t>Tax Rate</t>
  </si>
  <si>
    <t>Notes</t>
  </si>
  <si>
    <t>x</t>
  </si>
  <si>
    <t>American Eagles, Aeries</t>
  </si>
  <si>
    <t>Brands: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</si>
</sst>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3" fillId="0" borderId="0" xfId="2"/>
    <xf numFmtId="164" fontId="2" fillId="0" borderId="0" xfId="0" applyNumberFormat="1" applyFont="1"/>
    <xf numFmtId="3" fontId="0" fillId="0" borderId="0" xfId="0" applyNumberFormat="1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CF45-F336-4CFE-854F-50895CD58EE0}">
  <dimension ref="A1:J14"/>
  <sheetViews>
    <sheetView tabSelected="1" zoomScale="200" zoomScaleNormal="200" workbookViewId="0">
      <selection activeCell="I3" sqref="I3"/>
    </sheetView>
  </sheetViews>
  <sheetFormatPr defaultRowHeight="15" x14ac:dyDescent="0.25"/>
  <cols>
    <col min="1" max="1" width="4.710937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4</v>
      </c>
      <c r="I2">
        <v>14.35</v>
      </c>
    </row>
    <row r="3" spans="1:10" x14ac:dyDescent="0.25">
      <c r="H3" t="s">
        <v>5</v>
      </c>
      <c r="I3" s="3">
        <v>192.10178300000001</v>
      </c>
      <c r="J3" s="4" t="s">
        <v>10</v>
      </c>
    </row>
    <row r="4" spans="1:10" x14ac:dyDescent="0.25">
      <c r="B4" t="s">
        <v>2</v>
      </c>
      <c r="H4" t="s">
        <v>6</v>
      </c>
      <c r="I4" s="3">
        <f>+I2*I3</f>
        <v>2756.6605860499999</v>
      </c>
    </row>
    <row r="5" spans="1:10" x14ac:dyDescent="0.25">
      <c r="B5" t="s">
        <v>3</v>
      </c>
      <c r="H5" t="s">
        <v>7</v>
      </c>
      <c r="I5" s="3">
        <v>160.19499999999999</v>
      </c>
      <c r="J5" s="4" t="s">
        <v>10</v>
      </c>
    </row>
    <row r="6" spans="1:10" x14ac:dyDescent="0.25">
      <c r="H6" t="s">
        <v>8</v>
      </c>
      <c r="I6" s="3">
        <v>0</v>
      </c>
      <c r="J6" s="4" t="s">
        <v>10</v>
      </c>
    </row>
    <row r="7" spans="1:10" x14ac:dyDescent="0.25">
      <c r="H7" t="s">
        <v>9</v>
      </c>
      <c r="I7" s="3">
        <f>+I4-I5+I6</f>
        <v>2596.4655860499997</v>
      </c>
    </row>
    <row r="12" spans="1:10" x14ac:dyDescent="0.25">
      <c r="A12" s="10" t="s">
        <v>45</v>
      </c>
      <c r="B12" s="9" t="s">
        <v>44</v>
      </c>
    </row>
    <row r="13" spans="1:10" x14ac:dyDescent="0.25">
      <c r="B13" t="s">
        <v>47</v>
      </c>
    </row>
    <row r="14" spans="1:10" x14ac:dyDescent="0.25">
      <c r="B14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3300-CB92-4F6E-827D-008A8029E743}">
  <dimension ref="A1:AZ28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5" x14ac:dyDescent="0.25"/>
  <cols>
    <col min="1" max="1" width="5.42578125" bestFit="1" customWidth="1"/>
    <col min="2" max="2" width="28.85546875" customWidth="1"/>
  </cols>
  <sheetData>
    <row r="1" spans="1:52" x14ac:dyDescent="0.25">
      <c r="A1" s="5" t="s">
        <v>11</v>
      </c>
    </row>
    <row r="2" spans="1:52" x14ac:dyDescent="0.25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31</v>
      </c>
    </row>
    <row r="3" spans="1:52" x14ac:dyDescent="0.25">
      <c r="B3" t="s">
        <v>34</v>
      </c>
      <c r="C3" s="7"/>
      <c r="D3" s="7"/>
      <c r="E3" s="7">
        <v>1199</v>
      </c>
      <c r="F3" s="7"/>
      <c r="G3" s="7"/>
      <c r="H3" s="7"/>
      <c r="I3" s="7">
        <v>1186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52" x14ac:dyDescent="0.25">
      <c r="B4" t="s">
        <v>36</v>
      </c>
      <c r="C4" s="7"/>
      <c r="D4" s="7"/>
      <c r="E4" s="7">
        <v>7333</v>
      </c>
      <c r="F4" s="7"/>
      <c r="G4" s="7"/>
      <c r="H4" s="7"/>
      <c r="I4" s="7">
        <v>7282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52" x14ac:dyDescent="0.25">
      <c r="C5" s="4"/>
      <c r="D5" s="4"/>
      <c r="E5" s="4"/>
      <c r="F5" s="4"/>
      <c r="G5" s="4"/>
      <c r="H5" s="4"/>
      <c r="I5" s="4"/>
      <c r="J5" s="4"/>
    </row>
    <row r="6" spans="1:52" x14ac:dyDescent="0.25">
      <c r="B6" t="s">
        <v>32</v>
      </c>
      <c r="C6" s="3"/>
      <c r="D6" s="3"/>
      <c r="E6" s="3">
        <v>857.37800000000004</v>
      </c>
      <c r="F6" s="3"/>
      <c r="G6" s="3"/>
      <c r="H6" s="3"/>
      <c r="I6" s="3">
        <v>831.91399999999999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</row>
    <row r="7" spans="1:52" x14ac:dyDescent="0.25">
      <c r="B7" t="s">
        <v>33</v>
      </c>
      <c r="C7" s="3"/>
      <c r="D7" s="3"/>
      <c r="E7" s="3">
        <v>393.04199999999997</v>
      </c>
      <c r="F7" s="3"/>
      <c r="G7" s="3"/>
      <c r="H7" s="3"/>
      <c r="I7" s="3">
        <v>410.44200000000001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x14ac:dyDescent="0.25">
      <c r="B8" s="1" t="s">
        <v>18</v>
      </c>
      <c r="C8" s="6"/>
      <c r="D8" s="6"/>
      <c r="E8" s="6">
        <v>1301.0550000000001</v>
      </c>
      <c r="F8" s="6"/>
      <c r="G8" s="6"/>
      <c r="H8" s="6"/>
      <c r="I8" s="6">
        <v>1289.0940000000001</v>
      </c>
      <c r="J8" s="6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x14ac:dyDescent="0.25">
      <c r="B9" t="s">
        <v>19</v>
      </c>
      <c r="C9" s="3"/>
      <c r="D9" s="3"/>
      <c r="E9" s="3">
        <v>757.25800000000004</v>
      </c>
      <c r="F9" s="3"/>
      <c r="G9" s="3"/>
      <c r="H9" s="3"/>
      <c r="I9" s="3">
        <v>762.47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x14ac:dyDescent="0.25">
      <c r="B10" t="s">
        <v>20</v>
      </c>
      <c r="C10" s="3">
        <f t="shared" ref="C10:H10" si="0">+C8-C9</f>
        <v>0</v>
      </c>
      <c r="D10" s="3">
        <f t="shared" si="0"/>
        <v>0</v>
      </c>
      <c r="E10" s="3">
        <f t="shared" si="0"/>
        <v>543.79700000000003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>+I8-I9</f>
        <v>526.62400000000002</v>
      </c>
      <c r="J10" s="3">
        <f t="shared" ref="J10" si="1">+J8-J9</f>
        <v>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x14ac:dyDescent="0.25">
      <c r="B11" t="s">
        <v>21</v>
      </c>
      <c r="C11" s="3"/>
      <c r="D11" s="3"/>
      <c r="E11" s="3">
        <v>361.99200000000002</v>
      </c>
      <c r="F11" s="3"/>
      <c r="G11" s="3"/>
      <c r="H11" s="3"/>
      <c r="I11" s="3">
        <v>351.38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x14ac:dyDescent="0.25">
      <c r="B12" t="s">
        <v>22</v>
      </c>
      <c r="C12" s="3"/>
      <c r="D12" s="3"/>
      <c r="E12" s="3">
        <v>0</v>
      </c>
      <c r="F12" s="3"/>
      <c r="G12" s="3"/>
      <c r="H12" s="3"/>
      <c r="I12" s="3">
        <v>17.561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x14ac:dyDescent="0.25">
      <c r="B13" t="s">
        <v>23</v>
      </c>
      <c r="C13" s="3"/>
      <c r="D13" s="3"/>
      <c r="E13" s="3">
        <v>56.444000000000003</v>
      </c>
      <c r="F13" s="3"/>
      <c r="G13" s="3"/>
      <c r="H13" s="3"/>
      <c r="I13" s="3">
        <v>51.594000000000001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x14ac:dyDescent="0.25">
      <c r="B14" t="s">
        <v>24</v>
      </c>
      <c r="C14" s="3">
        <f t="shared" ref="C14:H14" si="2">+C10-SUM(C11:C13)</f>
        <v>0</v>
      </c>
      <c r="D14" s="3">
        <f t="shared" si="2"/>
        <v>0</v>
      </c>
      <c r="E14" s="3">
        <f t="shared" si="2"/>
        <v>125.36099999999999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>+I10-SUM(I11:I13)</f>
        <v>106.08900000000006</v>
      </c>
      <c r="J14" s="3">
        <f t="shared" ref="J14" si="3">+J10-SUM(J11:J13)</f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x14ac:dyDescent="0.25">
      <c r="B15" t="s">
        <v>25</v>
      </c>
      <c r="C15" s="3"/>
      <c r="D15" s="3"/>
      <c r="E15" s="3">
        <v>2.871</v>
      </c>
      <c r="F15" s="3"/>
      <c r="G15" s="3"/>
      <c r="H15" s="3"/>
      <c r="I15" s="3">
        <v>1.246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 x14ac:dyDescent="0.25">
      <c r="B16" t="s">
        <v>26</v>
      </c>
      <c r="C16" s="3"/>
      <c r="D16" s="3"/>
      <c r="E16" s="3">
        <v>3.984</v>
      </c>
      <c r="F16" s="3"/>
      <c r="G16" s="3"/>
      <c r="H16" s="3"/>
      <c r="I16" s="3">
        <v>0.89500000000000002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2:52" x14ac:dyDescent="0.25">
      <c r="B17" t="s">
        <v>27</v>
      </c>
      <c r="C17" s="3">
        <f t="shared" ref="C17:H17" si="4">+C14+C15+C16</f>
        <v>0</v>
      </c>
      <c r="D17" s="3">
        <f t="shared" si="4"/>
        <v>0</v>
      </c>
      <c r="E17" s="3">
        <f t="shared" si="4"/>
        <v>132.21600000000001</v>
      </c>
      <c r="F17" s="3">
        <f t="shared" si="4"/>
        <v>0</v>
      </c>
      <c r="G17" s="3">
        <f t="shared" si="4"/>
        <v>0</v>
      </c>
      <c r="H17" s="3">
        <f t="shared" si="4"/>
        <v>0</v>
      </c>
      <c r="I17" s="3">
        <f>+I14+I15+I16</f>
        <v>108.23000000000005</v>
      </c>
      <c r="J17" s="3">
        <f t="shared" ref="J17" si="5">+J14+J15+J16</f>
        <v>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2:52" x14ac:dyDescent="0.25">
      <c r="B18" t="s">
        <v>28</v>
      </c>
      <c r="C18" s="3"/>
      <c r="D18" s="3"/>
      <c r="E18" s="3">
        <v>35.515999999999998</v>
      </c>
      <c r="F18" s="3"/>
      <c r="G18" s="3"/>
      <c r="H18" s="3"/>
      <c r="I18" s="3">
        <v>28.210999999999999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2:52" x14ac:dyDescent="0.25">
      <c r="B19" t="s">
        <v>29</v>
      </c>
      <c r="C19" s="3">
        <f t="shared" ref="C19:H19" si="6">+C17-C18</f>
        <v>0</v>
      </c>
      <c r="D19" s="3">
        <f t="shared" si="6"/>
        <v>0</v>
      </c>
      <c r="E19" s="3">
        <f t="shared" si="6"/>
        <v>96.700000000000017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>+I17-I18</f>
        <v>80.019000000000048</v>
      </c>
      <c r="J19" s="3">
        <f t="shared" ref="J19" si="7">+J17-J18</f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2:52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2:52" x14ac:dyDescent="0.25">
      <c r="B21" t="s">
        <v>30</v>
      </c>
      <c r="C21" s="2" t="e">
        <f t="shared" ref="C21:H21" si="8">+C19/C22</f>
        <v>#DIV/0!</v>
      </c>
      <c r="D21" s="2" t="e">
        <f t="shared" si="8"/>
        <v>#DIV/0!</v>
      </c>
      <c r="E21" s="2">
        <f t="shared" si="8"/>
        <v>0.4950266966310542</v>
      </c>
      <c r="F21" s="2" t="e">
        <f t="shared" si="8"/>
        <v>#DIV/0!</v>
      </c>
      <c r="G21" s="2" t="e">
        <f t="shared" si="8"/>
        <v>#DIV/0!</v>
      </c>
      <c r="H21" s="2" t="e">
        <f t="shared" si="8"/>
        <v>#DIV/0!</v>
      </c>
      <c r="I21" s="2">
        <f>+I19/I22</f>
        <v>0.4176291602949852</v>
      </c>
      <c r="J21" s="2" t="e">
        <f t="shared" ref="J21" si="9">+J19/J22</f>
        <v>#DIV/0!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2:52" x14ac:dyDescent="0.25">
      <c r="B22" t="s">
        <v>5</v>
      </c>
      <c r="C22" s="3"/>
      <c r="D22" s="3"/>
      <c r="E22" s="3">
        <v>195.34299999999999</v>
      </c>
      <c r="F22" s="3"/>
      <c r="G22" s="3"/>
      <c r="H22" s="3"/>
      <c r="I22" s="3">
        <v>191.60300000000001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2:52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2:52" x14ac:dyDescent="0.25">
      <c r="B24" t="s">
        <v>35</v>
      </c>
      <c r="C24" s="3"/>
      <c r="D24" s="3"/>
      <c r="E24" s="3"/>
      <c r="F24" s="3"/>
      <c r="G24" s="8" t="e">
        <f t="shared" ref="G24:H24" si="10">+G3/C3-1</f>
        <v>#DIV/0!</v>
      </c>
      <c r="H24" s="8" t="e">
        <f t="shared" si="10"/>
        <v>#DIV/0!</v>
      </c>
      <c r="I24" s="8">
        <f>+I3/E3-1</f>
        <v>-1.0842368640533784E-2</v>
      </c>
      <c r="J24" s="8" t="e">
        <f>+J3/F3-1</f>
        <v>#DIV/0!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2:52" x14ac:dyDescent="0.25">
      <c r="B25" t="s">
        <v>37</v>
      </c>
      <c r="C25" s="3"/>
      <c r="D25" s="3"/>
      <c r="E25" s="3"/>
      <c r="F25" s="3"/>
      <c r="G25" s="8" t="e">
        <f t="shared" ref="G25:H25" si="11">+G4/C4-1</f>
        <v>#DIV/0!</v>
      </c>
      <c r="H25" s="8" t="e">
        <f t="shared" si="11"/>
        <v>#DIV/0!</v>
      </c>
      <c r="I25" s="8">
        <f>+I4/E4-1</f>
        <v>-6.9548615846174444E-3</v>
      </c>
      <c r="J25" s="8" t="e">
        <f>+J4/F4-1</f>
        <v>#DIV/0!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2:52" x14ac:dyDescent="0.25">
      <c r="B26" t="s">
        <v>38</v>
      </c>
      <c r="C26" s="3"/>
      <c r="D26" s="3"/>
      <c r="E26" s="3"/>
      <c r="F26" s="3"/>
      <c r="G26" s="8" t="e">
        <f t="shared" ref="G26:H28" si="12">+G6/C6-1</f>
        <v>#DIV/0!</v>
      </c>
      <c r="H26" s="8" t="e">
        <f t="shared" si="12"/>
        <v>#DIV/0!</v>
      </c>
      <c r="I26" s="8">
        <f>+I6/E6-1</f>
        <v>-2.9699852340507982E-2</v>
      </c>
      <c r="J26" s="8" t="e">
        <f>+J6/F6-1</f>
        <v>#DIV/0!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2:52" x14ac:dyDescent="0.25">
      <c r="B27" t="s">
        <v>39</v>
      </c>
      <c r="C27" s="3"/>
      <c r="D27" s="3"/>
      <c r="E27" s="3"/>
      <c r="F27" s="3"/>
      <c r="G27" s="8" t="e">
        <f t="shared" si="12"/>
        <v>#DIV/0!</v>
      </c>
      <c r="H27" s="8" t="e">
        <f t="shared" si="12"/>
        <v>#DIV/0!</v>
      </c>
      <c r="I27" s="8">
        <f t="shared" ref="I27:J28" si="13">+I7/E7-1</f>
        <v>4.4270078006930724E-2</v>
      </c>
      <c r="J27" s="8" t="e">
        <f t="shared" si="13"/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2:52" x14ac:dyDescent="0.25">
      <c r="B28" t="s">
        <v>40</v>
      </c>
      <c r="C28" s="3"/>
      <c r="D28" s="3"/>
      <c r="E28" s="3"/>
      <c r="F28" s="3"/>
      <c r="G28" s="8" t="e">
        <f t="shared" si="12"/>
        <v>#DIV/0!</v>
      </c>
      <c r="H28" s="8" t="e">
        <f t="shared" si="12"/>
        <v>#DIV/0!</v>
      </c>
      <c r="I28" s="8">
        <f t="shared" si="13"/>
        <v>-9.1933085073268028E-3</v>
      </c>
      <c r="J28" s="8" t="e">
        <f t="shared" si="13"/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2:52" x14ac:dyDescent="0.25">
      <c r="B29" t="s">
        <v>41</v>
      </c>
      <c r="C29" s="8" t="e">
        <f t="shared" ref="C29:H29" si="14">+C10/C8</f>
        <v>#DIV/0!</v>
      </c>
      <c r="D29" s="8" t="e">
        <f t="shared" si="14"/>
        <v>#DIV/0!</v>
      </c>
      <c r="E29" s="8">
        <f t="shared" si="14"/>
        <v>0.41796618897740678</v>
      </c>
      <c r="F29" s="8" t="e">
        <f t="shared" si="14"/>
        <v>#DIV/0!</v>
      </c>
      <c r="G29" s="8" t="e">
        <f t="shared" si="14"/>
        <v>#DIV/0!</v>
      </c>
      <c r="H29" s="8" t="e">
        <f t="shared" si="14"/>
        <v>#DIV/0!</v>
      </c>
      <c r="I29" s="8">
        <f>+I10/I8</f>
        <v>0.40852257476956683</v>
      </c>
      <c r="J29" s="8" t="e">
        <f>+J10/J8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2:52" x14ac:dyDescent="0.25">
      <c r="B30" t="s">
        <v>42</v>
      </c>
      <c r="C30" s="8" t="e">
        <f t="shared" ref="C30:H30" si="15">+C14/C8</f>
        <v>#DIV/0!</v>
      </c>
      <c r="D30" s="8" t="e">
        <f t="shared" si="15"/>
        <v>#DIV/0!</v>
      </c>
      <c r="E30" s="8">
        <f t="shared" si="15"/>
        <v>9.6353344016970835E-2</v>
      </c>
      <c r="F30" s="8" t="e">
        <f t="shared" si="15"/>
        <v>#DIV/0!</v>
      </c>
      <c r="G30" s="8" t="e">
        <f t="shared" si="15"/>
        <v>#DIV/0!</v>
      </c>
      <c r="H30" s="8" t="e">
        <f t="shared" si="15"/>
        <v>#DIV/0!</v>
      </c>
      <c r="I30" s="8">
        <f>+I14/I8</f>
        <v>8.2297334406955622E-2</v>
      </c>
      <c r="J30" s="8" t="e">
        <f>+J14/J8</f>
        <v>#DIV/0!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2:52" x14ac:dyDescent="0.25">
      <c r="B31" t="s">
        <v>43</v>
      </c>
      <c r="C31" s="8" t="e">
        <f t="shared" ref="C31:H31" si="16">+C18/C17</f>
        <v>#DIV/0!</v>
      </c>
      <c r="D31" s="8" t="e">
        <f t="shared" si="16"/>
        <v>#DIV/0!</v>
      </c>
      <c r="E31" s="8">
        <f t="shared" si="16"/>
        <v>0.26862104435166695</v>
      </c>
      <c r="F31" s="8" t="e">
        <f t="shared" si="16"/>
        <v>#DIV/0!</v>
      </c>
      <c r="G31" s="8" t="e">
        <f t="shared" si="16"/>
        <v>#DIV/0!</v>
      </c>
      <c r="H31" s="8" t="e">
        <f t="shared" si="16"/>
        <v>#DIV/0!</v>
      </c>
      <c r="I31" s="8">
        <f>+I18/I17</f>
        <v>0.26065785826480631</v>
      </c>
      <c r="J31" s="8" t="e">
        <f>+J18/J17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2:52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3:52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3:52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3:52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3:52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3:52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3:52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3:52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3:52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3:52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3:52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3:52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3:52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3:52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3:52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3:52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3:52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3:52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3:52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3:52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3:52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3:52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3:52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3:52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3:52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3:52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3:52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3:52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3:52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3:52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3:52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3:52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3:52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3:52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3:52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3:52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3:52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3:52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3:52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3:52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3:52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3:52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3:52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3:52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3:52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3:52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3:52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3:52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3:52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3:52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3:5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3:5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3:5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3:5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3:5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3:5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3:5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3:5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3:5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3:5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3:5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3:5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3:5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3:5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3:5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3:5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3:5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3:5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3:5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3:5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3:5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3:5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3:5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3:5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3:5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3:5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3:5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3:5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3:5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3:5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3:5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3:5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3:5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3:5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3:5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3:5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3:5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3:5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3:5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3:5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3:5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3:5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3:5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3:5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3:5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3:5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3:5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3:5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3:5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3:5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3:5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3:5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3:5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3:5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3:5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3:5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3:5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3:5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3:5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3:5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3:5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3:5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3:5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3:5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3:5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3:5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3:5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3:5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3:5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3:5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3:5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3:5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3:5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3:5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3:5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3:5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3:5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3:5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3:5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3:5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3:5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3:5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3:5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3:5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3:5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3:5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3:5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3:5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3:5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3:5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3:5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3:5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3:5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3:5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3:5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3:5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3:5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3:5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3:5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3:5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3:5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3:5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3:5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3:5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3:5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3:5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3:5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3:5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3:5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3:5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3:5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3:5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3:5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3:5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3:5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3:5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3:5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3:5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3:5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3:5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3:5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3:5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3:5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3:5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3:5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3:5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3:5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3:5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3:5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3:5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3:5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3:5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3:5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3:5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3:5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3:5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3:5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3:5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3:5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3:5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3:5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3:5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3:5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3:5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3:5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3:5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3:5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3:5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3:5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3:5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3:5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3:5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3:5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3:5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3:5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3:5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3:5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3:5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3:5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3:5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3:5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3:5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3:5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3:5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3:5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3:5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3:5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3:5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3:5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3:5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3:5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3:5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3:5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3:5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3:5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3:5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3:5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3:5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3:5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3:5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3:5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3:5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3:5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3:5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3:5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3:5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3:5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3:5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3:5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3:5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3:5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3:5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3:5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3:5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3:5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3:5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3:5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3:5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3:5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3:5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3:5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3:5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3:5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</sheetData>
  <hyperlinks>
    <hyperlink ref="A1" location="Main!A1" display="Main" xr:uid="{20B2418A-132D-4A24-B91E-3081C97D8F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2025-02-03T13:00:34Z</dcterms:created>
  <dcterms:modified xsi:type="dcterms:W3CDTF">2025-08-07T12:48:52Z</dcterms:modified>
</cp:coreProperties>
</file>